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55" windowHeight="11775" activeTab="0"/>
  </bookViews>
  <sheets>
    <sheet name="资产负债表" sheetId="1" r:id="rId1"/>
    <sheet name="利润表" sheetId="2" r:id="rId2"/>
    <sheet name="现金流量表定" sheetId="3" r:id="rId3"/>
    <sheet name="所有者权益变动表" sheetId="4" r:id="rId4"/>
  </sheets>
  <definedNames>
    <definedName name="_xlnm.Print_Titles" localSheetId="0">'资产负债表'!$1:$3</definedName>
    <definedName name="_xlnm.Print_Titles" localSheetId="2">'现金流量表定'!$1:$3</definedName>
    <definedName name="_xlnm.Print_Titles" localSheetId="3">'所有者权益变动表'!$1:$5</definedName>
  </definedNames>
  <calcPr fullCalcOnLoad="1"/>
</workbook>
</file>

<file path=xl/sharedStrings.xml><?xml version="1.0" encoding="utf-8"?>
<sst xmlns="http://schemas.openxmlformats.org/spreadsheetml/2006/main" count="345" uniqueCount="198">
  <si>
    <t>资产负债表</t>
  </si>
  <si>
    <t>单位名称： 舞阳玉川村镇银行股份有限公司</t>
  </si>
  <si>
    <t>日期：2023年12月31日</t>
  </si>
  <si>
    <t>单位：元</t>
  </si>
  <si>
    <t>资 产</t>
  </si>
  <si>
    <t>期初余额</t>
  </si>
  <si>
    <t>期末余额</t>
  </si>
  <si>
    <t>负债和所有者权益（或股东权益）</t>
  </si>
  <si>
    <t>资　产：</t>
  </si>
  <si>
    <t/>
  </si>
  <si>
    <t>负　债：</t>
  </si>
  <si>
    <t>现金及存放中央银行款项</t>
  </si>
  <si>
    <t>向中央银行借款</t>
  </si>
  <si>
    <t>存放同业及其他金融机构款项</t>
  </si>
  <si>
    <t>同业及其他金融机构存放款项</t>
  </si>
  <si>
    <t>贵金属</t>
  </si>
  <si>
    <t>拆入资金</t>
  </si>
  <si>
    <t>拆出资金</t>
  </si>
  <si>
    <t>交易性金融负债</t>
  </si>
  <si>
    <t>衍生金融资产</t>
  </si>
  <si>
    <t>衍生金融负债</t>
  </si>
  <si>
    <t>买入返售金融资产</t>
  </si>
  <si>
    <t>卖出回购金融资产款</t>
  </si>
  <si>
    <t>应收利息</t>
  </si>
  <si>
    <t>吸收存款</t>
  </si>
  <si>
    <t>发放贷款及垫款</t>
  </si>
  <si>
    <t>应付职工薪酬</t>
  </si>
  <si>
    <t>金融投资</t>
  </si>
  <si>
    <t>应交税费</t>
  </si>
  <si>
    <t xml:space="preserve">  交易性金融资产</t>
  </si>
  <si>
    <t>应付利息</t>
  </si>
  <si>
    <t xml:space="preserve">  债权投资</t>
  </si>
  <si>
    <t>预计负债</t>
  </si>
  <si>
    <t xml:space="preserve">  其他债权投资</t>
  </si>
  <si>
    <t>应付债券</t>
  </si>
  <si>
    <t xml:space="preserve">  其他权益工具投资</t>
  </si>
  <si>
    <t>租赁负债</t>
  </si>
  <si>
    <t>长期股权投资</t>
  </si>
  <si>
    <t>递延所得税负债</t>
  </si>
  <si>
    <t>投资性房地产</t>
  </si>
  <si>
    <t>其他负债</t>
  </si>
  <si>
    <t>固定资产</t>
  </si>
  <si>
    <t>负债合计：</t>
  </si>
  <si>
    <t>在建工程</t>
  </si>
  <si>
    <t>所有者权益：</t>
  </si>
  <si>
    <t>使用权资产</t>
  </si>
  <si>
    <t>股本</t>
  </si>
  <si>
    <t>无形资产</t>
  </si>
  <si>
    <t>其他权益工具</t>
  </si>
  <si>
    <t>递延所得税资产</t>
  </si>
  <si>
    <t>资本公积</t>
  </si>
  <si>
    <t>其他资产</t>
  </si>
  <si>
    <t>其他综合收益</t>
  </si>
  <si>
    <t>盈余公积</t>
  </si>
  <si>
    <t>一般风险准备</t>
  </si>
  <si>
    <t>未分配利润</t>
  </si>
  <si>
    <t>所有者权益合计</t>
  </si>
  <si>
    <t>资产总计</t>
  </si>
  <si>
    <t>负债和所有者权益总计</t>
  </si>
  <si>
    <t>利        润        表</t>
  </si>
  <si>
    <t>单位名称:舞阳玉川村镇银行股份有限公司</t>
  </si>
  <si>
    <t>日期:2023年</t>
  </si>
  <si>
    <t>项  目</t>
  </si>
  <si>
    <t>上年金额</t>
  </si>
  <si>
    <t>本年金额</t>
  </si>
  <si>
    <t>一. 营业收入</t>
  </si>
  <si>
    <t>（一）利息净收入　</t>
  </si>
  <si>
    <t>利息收入</t>
  </si>
  <si>
    <t>利息支出</t>
  </si>
  <si>
    <t>（二）手续费及佣金净收入</t>
  </si>
  <si>
    <t>手续费及佣金收入</t>
  </si>
  <si>
    <t>手续费及佣金支出</t>
  </si>
  <si>
    <t>（三）投资收益（损失以“—”号填列）</t>
  </si>
  <si>
    <t>其中：对联营企业和合营企业的投资收益</t>
  </si>
  <si>
    <t>以摊余成本计量的金融资产终止确认产生的收益</t>
  </si>
  <si>
    <t>（四）公允价值变动收益（损失以“—”号填列）</t>
  </si>
  <si>
    <t>（五）汇兑收益（损失以“—”号填列）</t>
  </si>
  <si>
    <t>（六）资产处置收益</t>
  </si>
  <si>
    <t>（七）其他收益</t>
  </si>
  <si>
    <t>（八）其他业务收入</t>
  </si>
  <si>
    <t>二. 营业支出</t>
  </si>
  <si>
    <t>（一）税金及附加</t>
  </si>
  <si>
    <t>（二）业务及管理费</t>
  </si>
  <si>
    <t>（三）信用减值损失（转回金额以“-”号填列）</t>
  </si>
  <si>
    <t>（四）其他资产减值损失</t>
  </si>
  <si>
    <t>（五）其他业务成本</t>
  </si>
  <si>
    <t>三. 营业利润（亏损以“—”号填列）</t>
  </si>
  <si>
    <t>加: 营业外收入</t>
  </si>
  <si>
    <t>减：营业外支出</t>
  </si>
  <si>
    <t>四. 利润总额（亏损总额以“—”号填列）</t>
  </si>
  <si>
    <t>减：所得税费用</t>
  </si>
  <si>
    <t>五. 净利润（净亏损以“—”号填列）</t>
  </si>
  <si>
    <t>（一）持续经营净利润</t>
  </si>
  <si>
    <t>（二）终止经营净利润</t>
  </si>
  <si>
    <t>六、其他综合收益的税后净额</t>
  </si>
  <si>
    <t>1、将重分类进损益的其他综合收益</t>
  </si>
  <si>
    <t>权益法下可转损益的其他综合收益</t>
  </si>
  <si>
    <t>其他债权投资公允价值变动</t>
  </si>
  <si>
    <t>金融资产重分类计入其他综合收益的金额</t>
  </si>
  <si>
    <t>其他债权投资信用减值准备</t>
  </si>
  <si>
    <t>现金流量套期储备</t>
  </si>
  <si>
    <t>2、不能重分类进损益的其他综合收益</t>
  </si>
  <si>
    <t>重新计量设定受益计划变动额</t>
  </si>
  <si>
    <t>权益法下不能转损益的其他综合收益</t>
  </si>
  <si>
    <t>其他权益工具投资公允价值变动</t>
  </si>
  <si>
    <t>企业自身信用风险公允价值变动</t>
  </si>
  <si>
    <t>七、综合收益总额</t>
  </si>
  <si>
    <t>八、每股收益</t>
  </si>
  <si>
    <t>(一)每股资本收益</t>
  </si>
  <si>
    <t>(二)稀释每股收益</t>
  </si>
  <si>
    <t>现 金 流 量 表</t>
  </si>
  <si>
    <t>项     目</t>
  </si>
  <si>
    <t>上期数</t>
  </si>
  <si>
    <t>本期数</t>
  </si>
  <si>
    <t>一、经营活动产生的现金流量：</t>
  </si>
  <si>
    <t xml:space="preserve">    购建固定资产、无形资产和
其他长期资产支付的现金</t>
  </si>
  <si>
    <t xml:space="preserve">        客户存款和同业存放款项净增加额</t>
  </si>
  <si>
    <t xml:space="preserve">    支付其他与投资活动有关的现金</t>
  </si>
  <si>
    <t xml:space="preserve">        向中央银行借款净增加额</t>
  </si>
  <si>
    <t>投资活动现金流出小计</t>
  </si>
  <si>
    <t xml:space="preserve">        向其他金融机构拆入资金净增加额</t>
  </si>
  <si>
    <t>投资活动产生的现金流量净额</t>
  </si>
  <si>
    <t xml:space="preserve">        收取利息、手续费及佣金的现金</t>
  </si>
  <si>
    <t>三、筹资活动产生的现金流量：</t>
  </si>
  <si>
    <t>--</t>
  </si>
  <si>
    <t xml:space="preserve">        收到其他与经营活动有关的现金</t>
  </si>
  <si>
    <t xml:space="preserve">     吸收投资收到的现金</t>
  </si>
  <si>
    <t>经营活动现金流入小计</t>
  </si>
  <si>
    <t xml:space="preserve">        其中：子公司吸收少数股东
投资收到的现金</t>
  </si>
  <si>
    <t xml:space="preserve">        客户贷款及垫款净增加额</t>
  </si>
  <si>
    <t xml:space="preserve">     发行债券收到的现金</t>
  </si>
  <si>
    <t xml:space="preserve">       存放中央银行和同业款项净增加额</t>
  </si>
  <si>
    <t xml:space="preserve">     收到其他与筹资活动有关的现金</t>
  </si>
  <si>
    <t xml:space="preserve">       支付利息、手续费及佣金的现金</t>
  </si>
  <si>
    <t>筹资活动现金流入小计</t>
  </si>
  <si>
    <t xml:space="preserve">       支付给职工以及为职工支付的现金</t>
  </si>
  <si>
    <t xml:space="preserve">     偿还债务支付的现金</t>
  </si>
  <si>
    <t xml:space="preserve">       支付的各项税费</t>
  </si>
  <si>
    <t xml:space="preserve">     分配股利、利润或偿付利息支付的现金</t>
  </si>
  <si>
    <t xml:space="preserve">       支付其他与经营活动有关的现金</t>
  </si>
  <si>
    <t xml:space="preserve">      其中：子公司支付给少数股东的股利、利润</t>
  </si>
  <si>
    <t>经营活动现金流出小计</t>
  </si>
  <si>
    <t xml:space="preserve">     支付其他与筹资活动有关的现金</t>
  </si>
  <si>
    <t>经营活动产生的现金流量净额</t>
  </si>
  <si>
    <t>筹资活动现金流出小计</t>
  </si>
  <si>
    <t>二、投资活动产生的现金流量：</t>
  </si>
  <si>
    <t>筹资活动产生的现金流量净额</t>
  </si>
  <si>
    <t xml:space="preserve">       收回投资收到的现金</t>
  </si>
  <si>
    <t>四、汇率变动对现金及现金等价物的影响</t>
  </si>
  <si>
    <t xml:space="preserve">       取得投资收益收到的现金</t>
  </si>
  <si>
    <t>五、现金及现金等价物净增加额</t>
  </si>
  <si>
    <t xml:space="preserve">       收到其他与投资活动有关的现金</t>
  </si>
  <si>
    <t xml:space="preserve">    加：期初现金及现金等价物余额</t>
  </si>
  <si>
    <t>投资活动现金流入小计</t>
  </si>
  <si>
    <t>六、期末现金及现金等价物余额</t>
  </si>
  <si>
    <t xml:space="preserve">       投资支付的现金</t>
  </si>
  <si>
    <t>所有者权益变动表</t>
  </si>
  <si>
    <t>单位名称：舞阳玉川村镇银行股份有限公司</t>
  </si>
  <si>
    <t>日期：2023年度</t>
  </si>
  <si>
    <t>项目</t>
  </si>
  <si>
    <t>少数股东权益</t>
  </si>
  <si>
    <t>实收资本（或股本）</t>
  </si>
  <si>
    <t>减:库存股</t>
  </si>
  <si>
    <t>专项储备</t>
  </si>
  <si>
    <t xml:space="preserve">"△一般
风险
准备”
</t>
  </si>
  <si>
    <t>其他</t>
  </si>
  <si>
    <t>小计</t>
  </si>
  <si>
    <t>一、上年年末余额</t>
  </si>
  <si>
    <t xml:space="preserve">    加：会计政策变更</t>
  </si>
  <si>
    <t>—</t>
  </si>
  <si>
    <t xml:space="preserve">        前期差错更正</t>
  </si>
  <si>
    <t>二、本年年初余额</t>
  </si>
  <si>
    <t>三、本年增减变动金额（减少以“-”号填列)</t>
  </si>
  <si>
    <t>（一）净利润</t>
  </si>
  <si>
    <t>（二）其他综合收益</t>
  </si>
  <si>
    <t>综合收益小计</t>
  </si>
  <si>
    <t>（三）所有者投入和减少资本</t>
  </si>
  <si>
    <t>1.所有者投入资本</t>
  </si>
  <si>
    <t>2.股份支付计入所有者权益的金额</t>
  </si>
  <si>
    <t>3.其他 (极特殊情况使用)</t>
  </si>
  <si>
    <t>（四）专项储备提取和使用</t>
  </si>
  <si>
    <t>1.提取专项储备</t>
  </si>
  <si>
    <t>2.使用专项储备</t>
  </si>
  <si>
    <t>（五）利润分配</t>
  </si>
  <si>
    <t>1.提取盈余公积</t>
  </si>
  <si>
    <t xml:space="preserve">  其中：法定公积金</t>
  </si>
  <si>
    <t xml:space="preserve">        任意公积金</t>
  </si>
  <si>
    <t xml:space="preserve">       #储备基金</t>
  </si>
  <si>
    <t xml:space="preserve"> 　  　#企业发展基金</t>
  </si>
  <si>
    <t>　　　 #利润归还投资</t>
  </si>
  <si>
    <t>2.提取一般风险准备</t>
  </si>
  <si>
    <t>3.对所有者（或股东）的分配</t>
  </si>
  <si>
    <t>4.其他 (极特殊情况使用)</t>
  </si>
  <si>
    <t>（六）所有者权益内部结转</t>
  </si>
  <si>
    <t>1.资本公积转增资本（或股本）</t>
  </si>
  <si>
    <t>2.盈余公积转增资本（或股本）</t>
  </si>
  <si>
    <t>3.盈余公积弥补亏损</t>
  </si>
  <si>
    <t>四、本年年末余额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</si>
</sst>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,##0.00_ "/>
  </numFmts>
  <fonts count="65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b/>
      <sz val="16"/>
      <color indexed="63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sz val="8"/>
      <color rgb="FFFF0000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4" applyNumberFormat="0" applyAlignment="0" applyProtection="0"/>
    <xf numFmtId="0" fontId="49" fillId="4" borderId="5" applyNumberFormat="0" applyAlignment="0" applyProtection="0"/>
    <xf numFmtId="0" fontId="50" fillId="4" borderId="4" applyNumberFormat="0" applyAlignment="0" applyProtection="0"/>
    <xf numFmtId="0" fontId="51" fillId="5" borderId="6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>
      <alignment vertical="center"/>
      <protection/>
    </xf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62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wrapText="1" shrinkToFit="1"/>
    </xf>
    <xf numFmtId="0" fontId="62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left" vertical="center" shrinkToFit="1"/>
    </xf>
    <xf numFmtId="180" fontId="12" fillId="0" borderId="9" xfId="0" applyNumberFormat="1" applyFont="1" applyFill="1" applyBorder="1" applyAlignment="1" applyProtection="1">
      <alignment horizontal="right" vertical="center"/>
      <protection/>
    </xf>
    <xf numFmtId="0" fontId="12" fillId="0" borderId="9" xfId="0" applyFont="1" applyFill="1" applyBorder="1" applyAlignment="1">
      <alignment horizontal="center" vertical="center" shrinkToFit="1"/>
    </xf>
    <xf numFmtId="180" fontId="12" fillId="0" borderId="9" xfId="0" applyNumberFormat="1" applyFont="1" applyFill="1" applyBorder="1" applyAlignment="1">
      <alignment horizontal="right" vertical="center" shrinkToFit="1"/>
    </xf>
    <xf numFmtId="0" fontId="12" fillId="0" borderId="9" xfId="0" applyFont="1" applyFill="1" applyBorder="1" applyAlignment="1">
      <alignment horizontal="center" vertical="center" shrinkToFit="1"/>
    </xf>
    <xf numFmtId="180" fontId="12" fillId="0" borderId="9" xfId="0" applyNumberFormat="1" applyFont="1" applyFill="1" applyBorder="1" applyAlignment="1">
      <alignment horizontal="center" vertical="center" shrinkToFit="1"/>
    </xf>
    <xf numFmtId="180" fontId="12" fillId="0" borderId="9" xfId="0" applyNumberFormat="1" applyFont="1" applyFill="1" applyBorder="1" applyAlignment="1">
      <alignment horizontal="center" vertical="center" shrinkToFit="1"/>
    </xf>
    <xf numFmtId="180" fontId="12" fillId="0" borderId="9" xfId="0" applyNumberFormat="1" applyFont="1" applyFill="1" applyBorder="1" applyAlignment="1">
      <alignment horizontal="right" vertical="center" shrinkToFit="1"/>
    </xf>
    <xf numFmtId="180" fontId="12" fillId="0" borderId="9" xfId="0" applyNumberFormat="1" applyFont="1" applyFill="1" applyBorder="1" applyAlignment="1">
      <alignment horizontal="right" vertical="center" shrinkToFit="1"/>
    </xf>
    <xf numFmtId="0" fontId="3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31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180" fontId="14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 wrapText="1"/>
    </xf>
    <xf numFmtId="180" fontId="14" fillId="0" borderId="9" xfId="0" applyNumberFormat="1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left" vertical="center" wrapText="1"/>
    </xf>
    <xf numFmtId="180" fontId="14" fillId="0" borderId="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0" fontId="64" fillId="0" borderId="9" xfId="63" applyNumberFormat="1" applyFont="1" applyFill="1" applyBorder="1" applyAlignment="1">
      <alignment horizontal="right" vertical="center"/>
      <protection/>
    </xf>
    <xf numFmtId="180" fontId="14" fillId="0" borderId="9" xfId="63" applyNumberFormat="1" applyFont="1" applyFill="1" applyBorder="1" applyAlignment="1">
      <alignment horizontal="right" vertical="center"/>
      <protection/>
    </xf>
    <xf numFmtId="180" fontId="14" fillId="0" borderId="10" xfId="0" applyNumberFormat="1" applyFont="1" applyFill="1" applyBorder="1" applyAlignment="1">
      <alignment horizontal="right" vertical="center"/>
    </xf>
    <xf numFmtId="180" fontId="14" fillId="0" borderId="11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 applyProtection="1">
      <alignment horizontal="left" vertical="top"/>
      <protection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180" fontId="3" fillId="0" borderId="0" xfId="0" applyNumberFormat="1" applyFont="1" applyFill="1" applyAlignment="1">
      <alignment vertical="center"/>
    </xf>
    <xf numFmtId="2" fontId="16" fillId="0" borderId="0" xfId="0" applyNumberFormat="1" applyFont="1" applyFill="1" applyBorder="1" applyAlignment="1" applyProtection="1">
      <alignment horizontal="center" vertical="center"/>
      <protection/>
    </xf>
    <xf numFmtId="2" fontId="17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12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center"/>
      <protection/>
    </xf>
    <xf numFmtId="2" fontId="18" fillId="0" borderId="0" xfId="0" applyNumberFormat="1" applyFont="1" applyFill="1" applyBorder="1" applyAlignment="1" applyProtection="1">
      <alignment horizontal="right"/>
      <protection/>
    </xf>
    <xf numFmtId="2" fontId="18" fillId="0" borderId="13" xfId="0" applyNumberFormat="1" applyFont="1" applyFill="1" applyBorder="1" applyAlignment="1" applyProtection="1">
      <alignment horizontal="center" vertical="center"/>
      <protection/>
    </xf>
    <xf numFmtId="2" fontId="18" fillId="0" borderId="9" xfId="0" applyNumberFormat="1" applyFont="1" applyFill="1" applyBorder="1" applyAlignment="1" applyProtection="1">
      <alignment horizontal="center" vertical="center"/>
      <protection/>
    </xf>
    <xf numFmtId="2" fontId="18" fillId="0" borderId="13" xfId="0" applyNumberFormat="1" applyFont="1" applyFill="1" applyBorder="1" applyAlignment="1" applyProtection="1">
      <alignment horizontal="left"/>
      <protection/>
    </xf>
    <xf numFmtId="180" fontId="18" fillId="0" borderId="9" xfId="0" applyNumberFormat="1" applyFont="1" applyFill="1" applyBorder="1" applyAlignment="1" applyProtection="1">
      <alignment horizontal="right" vertical="top" wrapText="1"/>
      <protection/>
    </xf>
    <xf numFmtId="2" fontId="18" fillId="0" borderId="9" xfId="0" applyNumberFormat="1" applyFont="1" applyFill="1" applyBorder="1" applyAlignment="1" applyProtection="1">
      <alignment horizontal="left"/>
      <protection/>
    </xf>
    <xf numFmtId="4" fontId="18" fillId="0" borderId="9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Alignment="1">
      <alignment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180" fontId="3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180" fontId="3" fillId="0" borderId="0" xfId="0" applyNumberFormat="1" applyFont="1" applyFill="1" applyBorder="1" applyAlignment="1" applyProtection="1">
      <alignment horizontal="right" vertical="center"/>
      <protection/>
    </xf>
    <xf numFmtId="180" fontId="3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180" fontId="3" fillId="0" borderId="0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workbookViewId="0" topLeftCell="A4">
      <selection activeCell="G25" sqref="G25"/>
    </sheetView>
  </sheetViews>
  <sheetFormatPr defaultColWidth="9.140625" defaultRowHeight="12.75"/>
  <cols>
    <col min="1" max="1" width="25.57421875" style="0" customWidth="1"/>
    <col min="2" max="2" width="17.57421875" style="0" customWidth="1"/>
    <col min="3" max="3" width="17.421875" style="0" customWidth="1"/>
    <col min="4" max="4" width="28.28125" style="0" customWidth="1"/>
    <col min="5" max="6" width="17.421875" style="0" customWidth="1"/>
  </cols>
  <sheetData>
    <row r="1" spans="1:6" ht="20.25">
      <c r="A1" s="73" t="s">
        <v>0</v>
      </c>
      <c r="B1" s="74"/>
      <c r="C1" s="74"/>
      <c r="D1" s="74"/>
      <c r="E1" s="74"/>
      <c r="F1" s="74"/>
    </row>
    <row r="2" spans="1:6" s="72" customFormat="1" ht="12.75">
      <c r="A2" s="75" t="s">
        <v>1</v>
      </c>
      <c r="B2" s="76"/>
      <c r="C2" s="76"/>
      <c r="D2" s="77" t="s">
        <v>2</v>
      </c>
      <c r="E2" s="76"/>
      <c r="F2" s="78" t="s">
        <v>3</v>
      </c>
    </row>
    <row r="3" spans="1:6" s="72" customFormat="1" ht="24" customHeight="1">
      <c r="A3" s="79" t="s">
        <v>4</v>
      </c>
      <c r="B3" s="79" t="s">
        <v>5</v>
      </c>
      <c r="C3" s="79" t="s">
        <v>6</v>
      </c>
      <c r="D3" s="80" t="s">
        <v>7</v>
      </c>
      <c r="E3" s="79" t="s">
        <v>5</v>
      </c>
      <c r="F3" s="79" t="s">
        <v>6</v>
      </c>
    </row>
    <row r="4" spans="1:6" s="72" customFormat="1" ht="18" customHeight="1">
      <c r="A4" s="81" t="s">
        <v>8</v>
      </c>
      <c r="B4" s="82" t="s">
        <v>9</v>
      </c>
      <c r="C4" s="82" t="s">
        <v>9</v>
      </c>
      <c r="D4" s="81" t="s">
        <v>10</v>
      </c>
      <c r="E4" s="82" t="s">
        <v>9</v>
      </c>
      <c r="F4" s="82" t="s">
        <v>9</v>
      </c>
    </row>
    <row r="5" spans="1:8" s="72" customFormat="1" ht="18" customHeight="1">
      <c r="A5" s="81" t="s">
        <v>11</v>
      </c>
      <c r="B5" s="82">
        <v>195116543.9</v>
      </c>
      <c r="C5" s="82">
        <v>353793241.61</v>
      </c>
      <c r="D5" s="81" t="s">
        <v>12</v>
      </c>
      <c r="E5" s="82">
        <v>142030</v>
      </c>
      <c r="F5" s="82">
        <v>0</v>
      </c>
      <c r="H5" s="83"/>
    </row>
    <row r="6" spans="1:6" s="72" customFormat="1" ht="18" customHeight="1">
      <c r="A6" s="81" t="s">
        <v>13</v>
      </c>
      <c r="B6" s="82">
        <v>67727755.37</v>
      </c>
      <c r="C6" s="82">
        <v>81056917.05</v>
      </c>
      <c r="D6" s="81" t="s">
        <v>14</v>
      </c>
      <c r="E6" s="82">
        <v>0</v>
      </c>
      <c r="F6" s="82">
        <v>0</v>
      </c>
    </row>
    <row r="7" spans="1:6" s="72" customFormat="1" ht="18" customHeight="1">
      <c r="A7" s="81" t="s">
        <v>15</v>
      </c>
      <c r="B7" s="82">
        <v>0</v>
      </c>
      <c r="C7" s="82">
        <v>0</v>
      </c>
      <c r="D7" s="81" t="s">
        <v>16</v>
      </c>
      <c r="E7" s="82">
        <v>0</v>
      </c>
      <c r="F7" s="82">
        <v>0</v>
      </c>
    </row>
    <row r="8" spans="1:6" s="72" customFormat="1" ht="18" customHeight="1">
      <c r="A8" s="81" t="s">
        <v>17</v>
      </c>
      <c r="B8" s="82">
        <v>0</v>
      </c>
      <c r="C8" s="82">
        <v>0</v>
      </c>
      <c r="D8" s="81" t="s">
        <v>18</v>
      </c>
      <c r="E8" s="82">
        <v>0</v>
      </c>
      <c r="F8" s="82">
        <v>0</v>
      </c>
    </row>
    <row r="9" spans="1:6" s="72" customFormat="1" ht="18" customHeight="1">
      <c r="A9" s="81" t="s">
        <v>19</v>
      </c>
      <c r="B9" s="82">
        <v>0</v>
      </c>
      <c r="C9" s="82">
        <v>0</v>
      </c>
      <c r="D9" s="81" t="s">
        <v>20</v>
      </c>
      <c r="E9" s="82">
        <v>0</v>
      </c>
      <c r="F9" s="82">
        <v>0</v>
      </c>
    </row>
    <row r="10" spans="1:6" s="72" customFormat="1" ht="18" customHeight="1">
      <c r="A10" s="81" t="s">
        <v>21</v>
      </c>
      <c r="B10" s="82">
        <v>0</v>
      </c>
      <c r="C10" s="82">
        <v>0</v>
      </c>
      <c r="D10" s="81" t="s">
        <v>22</v>
      </c>
      <c r="E10" s="82">
        <v>0</v>
      </c>
      <c r="F10" s="82">
        <v>0</v>
      </c>
    </row>
    <row r="11" spans="1:6" s="72" customFormat="1" ht="18" customHeight="1">
      <c r="A11" s="81" t="s">
        <v>23</v>
      </c>
      <c r="B11" s="82">
        <v>204170.85</v>
      </c>
      <c r="C11" s="82">
        <v>121929.18</v>
      </c>
      <c r="D11" s="81" t="s">
        <v>24</v>
      </c>
      <c r="E11" s="82">
        <v>962604755.98</v>
      </c>
      <c r="F11" s="82">
        <v>1032685283.96</v>
      </c>
    </row>
    <row r="12" spans="1:6" s="72" customFormat="1" ht="18" customHeight="1">
      <c r="A12" s="81" t="s">
        <v>25</v>
      </c>
      <c r="B12" s="82">
        <v>770867081.64</v>
      </c>
      <c r="C12" s="82">
        <v>679488954.98</v>
      </c>
      <c r="D12" s="81" t="s">
        <v>26</v>
      </c>
      <c r="E12" s="82">
        <v>414217.42</v>
      </c>
      <c r="F12" s="82">
        <v>1078862.52</v>
      </c>
    </row>
    <row r="13" spans="1:6" s="72" customFormat="1" ht="18" customHeight="1">
      <c r="A13" s="81" t="s">
        <v>27</v>
      </c>
      <c r="B13" s="82"/>
      <c r="C13" s="82"/>
      <c r="D13" s="81" t="s">
        <v>28</v>
      </c>
      <c r="E13" s="82">
        <v>205088.28</v>
      </c>
      <c r="F13" s="82">
        <v>3085822.87</v>
      </c>
    </row>
    <row r="14" spans="1:6" s="72" customFormat="1" ht="18" customHeight="1">
      <c r="A14" s="81" t="s">
        <v>29</v>
      </c>
      <c r="B14" s="82">
        <v>0</v>
      </c>
      <c r="C14" s="82">
        <v>0</v>
      </c>
      <c r="D14" s="81" t="s">
        <v>30</v>
      </c>
      <c r="E14" s="82">
        <v>0</v>
      </c>
      <c r="F14" s="82">
        <v>0</v>
      </c>
    </row>
    <row r="15" spans="1:6" s="72" customFormat="1" ht="18" customHeight="1">
      <c r="A15" s="81" t="s">
        <v>31</v>
      </c>
      <c r="B15" s="82">
        <v>0</v>
      </c>
      <c r="C15" s="82">
        <v>0</v>
      </c>
      <c r="D15" s="81" t="s">
        <v>32</v>
      </c>
      <c r="E15" s="82">
        <v>0</v>
      </c>
      <c r="F15" s="82">
        <v>0</v>
      </c>
    </row>
    <row r="16" spans="1:6" s="72" customFormat="1" ht="18" customHeight="1">
      <c r="A16" s="81" t="s">
        <v>33</v>
      </c>
      <c r="B16" s="82">
        <v>0</v>
      </c>
      <c r="C16" s="82">
        <v>0</v>
      </c>
      <c r="D16" s="81" t="s">
        <v>34</v>
      </c>
      <c r="E16" s="82">
        <v>0</v>
      </c>
      <c r="F16" s="82">
        <v>0</v>
      </c>
    </row>
    <row r="17" spans="1:6" s="72" customFormat="1" ht="18" customHeight="1">
      <c r="A17" s="81" t="s">
        <v>35</v>
      </c>
      <c r="B17" s="82">
        <v>0</v>
      </c>
      <c r="C17" s="82">
        <v>0</v>
      </c>
      <c r="D17" s="81" t="s">
        <v>36</v>
      </c>
      <c r="E17" s="82">
        <v>0</v>
      </c>
      <c r="F17" s="82">
        <v>0</v>
      </c>
    </row>
    <row r="18" spans="1:6" s="72" customFormat="1" ht="18" customHeight="1">
      <c r="A18" s="81" t="s">
        <v>37</v>
      </c>
      <c r="B18" s="82">
        <v>0</v>
      </c>
      <c r="C18" s="82">
        <v>0</v>
      </c>
      <c r="D18" s="81" t="s">
        <v>38</v>
      </c>
      <c r="E18" s="82">
        <v>0</v>
      </c>
      <c r="F18" s="82">
        <v>0</v>
      </c>
    </row>
    <row r="19" spans="1:6" s="72" customFormat="1" ht="18" customHeight="1">
      <c r="A19" s="81" t="s">
        <v>39</v>
      </c>
      <c r="B19" s="82">
        <v>0</v>
      </c>
      <c r="C19" s="82">
        <v>0</v>
      </c>
      <c r="D19" s="81" t="s">
        <v>40</v>
      </c>
      <c r="E19" s="82">
        <v>3156143.58</v>
      </c>
      <c r="F19" s="82">
        <v>2607900.77</v>
      </c>
    </row>
    <row r="20" spans="1:6" s="72" customFormat="1" ht="18" customHeight="1">
      <c r="A20" s="81" t="s">
        <v>41</v>
      </c>
      <c r="B20" s="82">
        <v>14833189.86</v>
      </c>
      <c r="C20" s="82">
        <v>13714729.52</v>
      </c>
      <c r="D20" s="81" t="s">
        <v>42</v>
      </c>
      <c r="E20" s="82">
        <f>SUM(E5:E19)</f>
        <v>966522235.26</v>
      </c>
      <c r="F20" s="82">
        <f>SUM(F5:F19)</f>
        <v>1039457870.12</v>
      </c>
    </row>
    <row r="21" spans="1:6" s="72" customFormat="1" ht="18" customHeight="1">
      <c r="A21" s="81" t="s">
        <v>43</v>
      </c>
      <c r="B21" s="82">
        <v>0</v>
      </c>
      <c r="C21" s="82">
        <v>0</v>
      </c>
      <c r="D21" s="81" t="s">
        <v>44</v>
      </c>
      <c r="E21" s="82">
        <v>0</v>
      </c>
      <c r="F21" s="82">
        <v>0</v>
      </c>
    </row>
    <row r="22" spans="1:6" s="72" customFormat="1" ht="18" customHeight="1">
      <c r="A22" s="81" t="s">
        <v>45</v>
      </c>
      <c r="B22" s="82">
        <v>0</v>
      </c>
      <c r="C22" s="82">
        <v>0</v>
      </c>
      <c r="D22" s="81" t="s">
        <v>46</v>
      </c>
      <c r="E22" s="82">
        <v>50000000</v>
      </c>
      <c r="F22" s="82">
        <v>50000000</v>
      </c>
    </row>
    <row r="23" spans="1:6" s="72" customFormat="1" ht="18" customHeight="1">
      <c r="A23" s="81" t="s">
        <v>47</v>
      </c>
      <c r="B23" s="82">
        <v>0</v>
      </c>
      <c r="C23" s="82">
        <v>0</v>
      </c>
      <c r="D23" s="84" t="s">
        <v>48</v>
      </c>
      <c r="E23" s="82">
        <v>0</v>
      </c>
      <c r="F23" s="82">
        <v>0</v>
      </c>
    </row>
    <row r="24" spans="1:6" s="72" customFormat="1" ht="18" customHeight="1">
      <c r="A24" s="85" t="s">
        <v>49</v>
      </c>
      <c r="B24" s="82">
        <v>0</v>
      </c>
      <c r="C24" s="82">
        <v>0</v>
      </c>
      <c r="D24" s="81" t="s">
        <v>50</v>
      </c>
      <c r="E24" s="82">
        <v>0</v>
      </c>
      <c r="F24" s="82">
        <v>0</v>
      </c>
    </row>
    <row r="25" spans="1:6" s="72" customFormat="1" ht="18" customHeight="1">
      <c r="A25" s="85" t="s">
        <v>51</v>
      </c>
      <c r="B25" s="82">
        <v>2856276.22</v>
      </c>
      <c r="C25" s="82">
        <v>2745994.07</v>
      </c>
      <c r="D25" s="84" t="s">
        <v>52</v>
      </c>
      <c r="E25" s="82">
        <v>0</v>
      </c>
      <c r="F25" s="82">
        <v>0</v>
      </c>
    </row>
    <row r="26" spans="1:6" s="72" customFormat="1" ht="18" customHeight="1">
      <c r="A26" s="81"/>
      <c r="B26" s="82"/>
      <c r="C26" s="82"/>
      <c r="D26" s="81" t="s">
        <v>53</v>
      </c>
      <c r="E26" s="82">
        <v>4128364</v>
      </c>
      <c r="F26" s="82">
        <v>5109659.92</v>
      </c>
    </row>
    <row r="27" spans="1:6" s="72" customFormat="1" ht="18" customHeight="1">
      <c r="A27" s="81"/>
      <c r="B27" s="82"/>
      <c r="C27" s="82"/>
      <c r="D27" s="81" t="s">
        <v>54</v>
      </c>
      <c r="E27" s="82">
        <v>4128364</v>
      </c>
      <c r="F27" s="82">
        <v>5109659.92</v>
      </c>
    </row>
    <row r="28" spans="1:6" s="72" customFormat="1" ht="18" customHeight="1">
      <c r="A28" s="81"/>
      <c r="B28" s="82"/>
      <c r="C28" s="82"/>
      <c r="D28" s="81" t="s">
        <v>55</v>
      </c>
      <c r="E28" s="82">
        <v>26826054.58</v>
      </c>
      <c r="F28" s="82">
        <v>31244576.45</v>
      </c>
    </row>
    <row r="29" spans="1:6" s="72" customFormat="1" ht="18" customHeight="1">
      <c r="A29" s="81"/>
      <c r="B29" s="82"/>
      <c r="C29" s="82"/>
      <c r="D29" s="81" t="s">
        <v>56</v>
      </c>
      <c r="E29" s="82">
        <f>SUM(E22:E28)</f>
        <v>85082782.58</v>
      </c>
      <c r="F29" s="82">
        <f>SUM(F22:F28)</f>
        <v>91463896.29</v>
      </c>
    </row>
    <row r="30" spans="1:6" s="72" customFormat="1" ht="18" customHeight="1">
      <c r="A30" s="81" t="s">
        <v>57</v>
      </c>
      <c r="B30" s="82">
        <f>B5+B6+B11+B12+B20+B25</f>
        <v>1051605017.84</v>
      </c>
      <c r="C30" s="82">
        <f>C5+C6+C11+C12+C20+C25</f>
        <v>1130921766.41</v>
      </c>
      <c r="D30" s="81" t="s">
        <v>58</v>
      </c>
      <c r="E30" s="82">
        <f>E20+E29</f>
        <v>1051605017.84</v>
      </c>
      <c r="F30" s="82">
        <f>F20+F29</f>
        <v>1130921766.41</v>
      </c>
    </row>
    <row r="31" spans="1:6" s="72" customFormat="1" ht="18" customHeight="1">
      <c r="A31" s="86"/>
      <c r="B31" s="87"/>
      <c r="C31" s="88"/>
      <c r="D31" s="86"/>
      <c r="E31" s="88"/>
      <c r="F31" s="88"/>
    </row>
    <row r="32" spans="1:6" s="72" customFormat="1" ht="18" customHeight="1">
      <c r="A32" s="86"/>
      <c r="B32" s="87"/>
      <c r="C32" s="88"/>
      <c r="D32" s="86"/>
      <c r="E32" s="88"/>
      <c r="F32" s="88"/>
    </row>
    <row r="33" spans="1:6" ht="12.75">
      <c r="A33" s="89"/>
      <c r="B33" s="90"/>
      <c r="C33" s="90"/>
      <c r="D33" s="89"/>
      <c r="E33" s="89"/>
      <c r="F33" s="89"/>
    </row>
  </sheetData>
  <sheetProtection/>
  <mergeCells count="1">
    <mergeCell ref="A1:F1"/>
  </mergeCells>
  <printOptions/>
  <pageMargins left="1.2513888888888889" right="1.2513888888888889" top="1" bottom="1" header="0" footer="0.3145833333333333"/>
  <pageSetup fitToHeight="1" fitToWidth="1" horizontalDpi="300" verticalDpi="300" orientation="landscape" paperSize="9" scale="77"/>
  <headerFooter scaleWithDoc="0" alignWithMargins="0">
    <oddFooter>&amp;C4</oddFooter>
  </headerFooter>
  <ignoredErrors>
    <ignoredError sqref="E29:F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zoomScaleSheetLayoutView="100" workbookViewId="0" topLeftCell="A18">
      <selection activeCell="H37" sqref="H37"/>
    </sheetView>
  </sheetViews>
  <sheetFormatPr defaultColWidth="9.140625" defaultRowHeight="12.75"/>
  <cols>
    <col min="1" max="1" width="45.421875" style="0" customWidth="1"/>
    <col min="2" max="2" width="19.00390625" style="0" customWidth="1"/>
    <col min="3" max="3" width="18.8515625" style="0" customWidth="1"/>
  </cols>
  <sheetData>
    <row r="1" spans="1:3" ht="20.25">
      <c r="A1" s="61" t="s">
        <v>59</v>
      </c>
      <c r="B1" s="62" t="s">
        <v>59</v>
      </c>
      <c r="C1" s="62" t="s">
        <v>59</v>
      </c>
    </row>
    <row r="2" spans="1:3" ht="12.75">
      <c r="A2" s="63" t="s">
        <v>60</v>
      </c>
      <c r="B2" s="64" t="s">
        <v>61</v>
      </c>
      <c r="C2" s="65" t="s">
        <v>3</v>
      </c>
    </row>
    <row r="3" spans="1:3" ht="15" customHeight="1">
      <c r="A3" s="66" t="s">
        <v>62</v>
      </c>
      <c r="B3" s="67" t="s">
        <v>63</v>
      </c>
      <c r="C3" s="67" t="s">
        <v>64</v>
      </c>
    </row>
    <row r="4" spans="1:3" ht="15" customHeight="1">
      <c r="A4" s="68" t="s">
        <v>65</v>
      </c>
      <c r="B4" s="69">
        <f>B5+B8+B11+B14+B15+B16+B17+B18</f>
        <v>37114210.81999999</v>
      </c>
      <c r="C4" s="69">
        <f>C5+C8+C11+C14+C15+C16+C17+C18</f>
        <v>27717702.860000003</v>
      </c>
    </row>
    <row r="5" spans="1:3" ht="15" customHeight="1">
      <c r="A5" s="68" t="s">
        <v>66</v>
      </c>
      <c r="B5" s="69">
        <f>B6-B7</f>
        <v>37458983.92999999</v>
      </c>
      <c r="C5" s="69">
        <f>C6-C7</f>
        <v>27810916.700000003</v>
      </c>
    </row>
    <row r="6" spans="1:3" ht="15" customHeight="1">
      <c r="A6" s="68" t="s">
        <v>67</v>
      </c>
      <c r="B6" s="69">
        <v>70962575.85</v>
      </c>
      <c r="C6" s="69">
        <v>61470458.46</v>
      </c>
    </row>
    <row r="7" spans="1:3" ht="15" customHeight="1">
      <c r="A7" s="68" t="s">
        <v>68</v>
      </c>
      <c r="B7" s="69">
        <v>33503591.92</v>
      </c>
      <c r="C7" s="69">
        <v>33659541.76</v>
      </c>
    </row>
    <row r="8" spans="1:3" ht="15" customHeight="1">
      <c r="A8" s="68" t="s">
        <v>69</v>
      </c>
      <c r="B8" s="69">
        <f>B9-B10</f>
        <v>-446450.06999999995</v>
      </c>
      <c r="C8" s="69">
        <f>C9-C10</f>
        <v>-233664.04</v>
      </c>
    </row>
    <row r="9" spans="1:3" ht="15" customHeight="1">
      <c r="A9" s="68" t="s">
        <v>70</v>
      </c>
      <c r="B9" s="69">
        <v>23927.34</v>
      </c>
      <c r="C9" s="69">
        <v>49205.09</v>
      </c>
    </row>
    <row r="10" spans="1:3" ht="15" customHeight="1">
      <c r="A10" s="68" t="s">
        <v>71</v>
      </c>
      <c r="B10" s="69">
        <v>470377.41</v>
      </c>
      <c r="C10" s="69">
        <v>282869.13</v>
      </c>
    </row>
    <row r="11" spans="1:3" ht="15" customHeight="1">
      <c r="A11" s="68" t="s">
        <v>72</v>
      </c>
      <c r="B11" s="69">
        <v>0</v>
      </c>
      <c r="C11" s="69">
        <v>0</v>
      </c>
    </row>
    <row r="12" spans="1:3" ht="15" customHeight="1">
      <c r="A12" s="68" t="s">
        <v>73</v>
      </c>
      <c r="B12" s="69">
        <v>0</v>
      </c>
      <c r="C12" s="69">
        <v>0</v>
      </c>
    </row>
    <row r="13" spans="1:3" ht="15" customHeight="1">
      <c r="A13" s="68" t="s">
        <v>74</v>
      </c>
      <c r="B13" s="69">
        <v>0</v>
      </c>
      <c r="C13" s="69">
        <v>0</v>
      </c>
    </row>
    <row r="14" spans="1:3" ht="15" customHeight="1">
      <c r="A14" s="68" t="s">
        <v>75</v>
      </c>
      <c r="B14" s="69">
        <v>0</v>
      </c>
      <c r="C14" s="69">
        <v>0</v>
      </c>
    </row>
    <row r="15" spans="1:3" ht="15" customHeight="1">
      <c r="A15" s="68" t="s">
        <v>76</v>
      </c>
      <c r="B15" s="69">
        <v>0</v>
      </c>
      <c r="C15" s="69">
        <v>0</v>
      </c>
    </row>
    <row r="16" spans="1:3" ht="15" customHeight="1">
      <c r="A16" s="68" t="s">
        <v>77</v>
      </c>
      <c r="B16" s="69">
        <v>0</v>
      </c>
      <c r="C16" s="69">
        <v>0</v>
      </c>
    </row>
    <row r="17" spans="1:3" ht="15" customHeight="1">
      <c r="A17" s="68" t="s">
        <v>78</v>
      </c>
      <c r="B17" s="69">
        <v>101676.96</v>
      </c>
      <c r="C17" s="69">
        <v>140450.2</v>
      </c>
    </row>
    <row r="18" spans="1:3" ht="15" customHeight="1">
      <c r="A18" s="68" t="s">
        <v>79</v>
      </c>
      <c r="B18" s="69">
        <v>0</v>
      </c>
      <c r="C18" s="69">
        <v>0</v>
      </c>
    </row>
    <row r="19" spans="1:3" ht="15" customHeight="1">
      <c r="A19" s="68" t="s">
        <v>80</v>
      </c>
      <c r="B19" s="69">
        <f>B20+B21+B22+B23+B24</f>
        <v>30487006.439999998</v>
      </c>
      <c r="C19" s="69">
        <f>C20+C21+C22+C23+C24</f>
        <v>14238497.86</v>
      </c>
    </row>
    <row r="20" spans="1:3" ht="15" customHeight="1">
      <c r="A20" s="68" t="s">
        <v>81</v>
      </c>
      <c r="B20" s="69">
        <v>167237.96</v>
      </c>
      <c r="C20" s="69">
        <v>168442.1</v>
      </c>
    </row>
    <row r="21" spans="1:3" ht="15" customHeight="1">
      <c r="A21" s="68" t="s">
        <v>82</v>
      </c>
      <c r="B21" s="69">
        <v>14574191.79</v>
      </c>
      <c r="C21" s="69">
        <v>15057687.91</v>
      </c>
    </row>
    <row r="22" spans="1:3" ht="15" customHeight="1">
      <c r="A22" s="68" t="s">
        <v>83</v>
      </c>
      <c r="B22" s="69">
        <v>15745576.69</v>
      </c>
      <c r="C22" s="69">
        <v>-987632.15</v>
      </c>
    </row>
    <row r="23" spans="1:3" ht="15" customHeight="1">
      <c r="A23" s="68" t="s">
        <v>84</v>
      </c>
      <c r="B23" s="69">
        <v>0</v>
      </c>
      <c r="C23" s="69">
        <v>0</v>
      </c>
    </row>
    <row r="24" spans="1:3" ht="15" customHeight="1">
      <c r="A24" s="68" t="s">
        <v>85</v>
      </c>
      <c r="B24" s="69">
        <v>0</v>
      </c>
      <c r="C24" s="69">
        <v>0</v>
      </c>
    </row>
    <row r="25" spans="1:3" ht="15" customHeight="1">
      <c r="A25" s="68" t="s">
        <v>86</v>
      </c>
      <c r="B25" s="69">
        <f>B4-B19</f>
        <v>6627204.379999995</v>
      </c>
      <c r="C25" s="69">
        <f>C4-C19</f>
        <v>13479205.000000004</v>
      </c>
    </row>
    <row r="26" spans="1:3" ht="15" customHeight="1">
      <c r="A26" s="68" t="s">
        <v>87</v>
      </c>
      <c r="B26" s="69">
        <v>115.06</v>
      </c>
      <c r="C26" s="69">
        <v>244268.32</v>
      </c>
    </row>
    <row r="27" spans="1:3" ht="15" customHeight="1">
      <c r="A27" s="68" t="s">
        <v>88</v>
      </c>
      <c r="B27" s="69">
        <v>6515</v>
      </c>
      <c r="C27" s="69">
        <v>714513.96</v>
      </c>
    </row>
    <row r="28" spans="1:3" ht="15" customHeight="1">
      <c r="A28" s="68" t="s">
        <v>89</v>
      </c>
      <c r="B28" s="69">
        <f>B25+B26-B27</f>
        <v>6620804.439999995</v>
      </c>
      <c r="C28" s="69">
        <f>C25+C26-C27</f>
        <v>13008959.360000003</v>
      </c>
    </row>
    <row r="29" spans="1:3" ht="15" customHeight="1">
      <c r="A29" s="68" t="s">
        <v>90</v>
      </c>
      <c r="B29" s="69">
        <v>1802780.7</v>
      </c>
      <c r="C29" s="69">
        <v>3195474.89</v>
      </c>
    </row>
    <row r="30" spans="1:3" ht="15" customHeight="1">
      <c r="A30" s="68" t="s">
        <v>91</v>
      </c>
      <c r="B30" s="69">
        <f>B28-B29</f>
        <v>4818023.739999995</v>
      </c>
      <c r="C30" s="69">
        <f>C28-C29</f>
        <v>9813484.470000003</v>
      </c>
    </row>
    <row r="31" spans="1:3" ht="12.75">
      <c r="A31" s="70" t="s">
        <v>92</v>
      </c>
      <c r="B31" s="71">
        <v>4818023.739999995</v>
      </c>
      <c r="C31" s="71">
        <v>9813484.470000003</v>
      </c>
    </row>
    <row r="32" spans="1:3" ht="12.75">
      <c r="A32" s="70" t="s">
        <v>93</v>
      </c>
      <c r="B32" s="69"/>
      <c r="C32" s="69"/>
    </row>
    <row r="33" spans="1:3" ht="12.75">
      <c r="A33" s="70" t="s">
        <v>94</v>
      </c>
      <c r="B33" s="69">
        <v>0</v>
      </c>
      <c r="C33" s="69">
        <v>0</v>
      </c>
    </row>
    <row r="34" spans="1:3" ht="12.75">
      <c r="A34" s="70" t="s">
        <v>95</v>
      </c>
      <c r="B34" s="69">
        <v>0</v>
      </c>
      <c r="C34" s="69">
        <v>0</v>
      </c>
    </row>
    <row r="35" spans="1:3" ht="12.75">
      <c r="A35" s="70" t="s">
        <v>96</v>
      </c>
      <c r="B35" s="69"/>
      <c r="C35" s="69"/>
    </row>
    <row r="36" spans="1:3" ht="12.75">
      <c r="A36" s="70" t="s">
        <v>97</v>
      </c>
      <c r="B36" s="69">
        <v>0</v>
      </c>
      <c r="C36" s="69">
        <v>0</v>
      </c>
    </row>
    <row r="37" spans="1:3" ht="12.75">
      <c r="A37" s="70" t="s">
        <v>98</v>
      </c>
      <c r="B37" s="69">
        <v>0</v>
      </c>
      <c r="C37" s="69">
        <v>0</v>
      </c>
    </row>
    <row r="38" spans="1:3" ht="12.75">
      <c r="A38" s="70" t="s">
        <v>99</v>
      </c>
      <c r="B38" s="69">
        <v>0</v>
      </c>
      <c r="C38" s="69">
        <v>0</v>
      </c>
    </row>
    <row r="39" spans="1:3" ht="12.75">
      <c r="A39" s="70" t="s">
        <v>100</v>
      </c>
      <c r="B39" s="69"/>
      <c r="C39" s="69"/>
    </row>
    <row r="40" spans="1:3" ht="12.75">
      <c r="A40" s="70" t="s">
        <v>101</v>
      </c>
      <c r="B40" s="69">
        <v>0</v>
      </c>
      <c r="C40" s="69">
        <v>0</v>
      </c>
    </row>
    <row r="41" spans="1:3" ht="12.75">
      <c r="A41" s="70" t="s">
        <v>102</v>
      </c>
      <c r="B41" s="69"/>
      <c r="C41" s="69"/>
    </row>
    <row r="42" spans="1:3" ht="12.75">
      <c r="A42" s="70" t="s">
        <v>103</v>
      </c>
      <c r="B42" s="69">
        <v>0</v>
      </c>
      <c r="C42" s="69">
        <v>0</v>
      </c>
    </row>
    <row r="43" spans="1:3" ht="12.75">
      <c r="A43" s="70" t="s">
        <v>104</v>
      </c>
      <c r="B43" s="69">
        <v>0</v>
      </c>
      <c r="C43" s="69">
        <v>0</v>
      </c>
    </row>
    <row r="44" spans="1:3" ht="12.75">
      <c r="A44" s="70" t="s">
        <v>105</v>
      </c>
      <c r="B44" s="69"/>
      <c r="C44" s="69"/>
    </row>
    <row r="45" spans="1:3" ht="12.75">
      <c r="A45" s="70" t="s">
        <v>106</v>
      </c>
      <c r="B45" s="69">
        <f>B30+B33</f>
        <v>4818023.739999995</v>
      </c>
      <c r="C45" s="69">
        <f>C30+C33</f>
        <v>9813484.470000003</v>
      </c>
    </row>
    <row r="46" spans="1:3" ht="12.75">
      <c r="A46" s="70" t="s">
        <v>107</v>
      </c>
      <c r="B46" s="69">
        <f>B45/'资产负债表'!E22</f>
        <v>0.09636047479999989</v>
      </c>
      <c r="C46" s="69">
        <f>C45/'资产负债表'!F22</f>
        <v>0.19626968940000006</v>
      </c>
    </row>
    <row r="47" spans="1:3" ht="12.75">
      <c r="A47" s="70" t="s">
        <v>108</v>
      </c>
      <c r="B47" s="69">
        <v>0.09636047479999989</v>
      </c>
      <c r="C47" s="69">
        <v>0.19626968940000006</v>
      </c>
    </row>
    <row r="48" spans="1:3" ht="12.75">
      <c r="A48" s="70" t="s">
        <v>109</v>
      </c>
      <c r="B48" s="69"/>
      <c r="C48" s="69"/>
    </row>
  </sheetData>
  <sheetProtection/>
  <mergeCells count="1">
    <mergeCell ref="A1:C1"/>
  </mergeCells>
  <printOptions/>
  <pageMargins left="1.2513888888888889" right="1.2513888888888889" top="1" bottom="1" header="0" footer="0.5118055555555555"/>
  <pageSetup fitToHeight="0" fitToWidth="1" horizontalDpi="600" verticalDpi="600" orientation="portrait" paperSize="9" scale="90"/>
  <headerFooter>
    <oddFooter>&amp;C5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5"/>
  <sheetViews>
    <sheetView zoomScaleSheetLayoutView="100" workbookViewId="0" topLeftCell="A1">
      <selection activeCell="H23" sqref="H23"/>
    </sheetView>
  </sheetViews>
  <sheetFormatPr defaultColWidth="10.28125" defaultRowHeight="12.75"/>
  <cols>
    <col min="1" max="1" width="33.421875" style="2" customWidth="1"/>
    <col min="2" max="2" width="16.57421875" style="2" customWidth="1"/>
    <col min="3" max="3" width="16.57421875" style="37" customWidth="1"/>
    <col min="4" max="4" width="29.00390625" style="2" customWidth="1"/>
    <col min="5" max="5" width="16.7109375" style="2" customWidth="1"/>
    <col min="6" max="6" width="16.8515625" style="2" customWidth="1"/>
    <col min="7" max="7" width="31.00390625" style="2" customWidth="1"/>
    <col min="8" max="8" width="21.421875" style="2" customWidth="1"/>
    <col min="9" max="16384" width="10.28125" style="2" customWidth="1"/>
  </cols>
  <sheetData>
    <row r="1" spans="1:6" s="2" customFormat="1" ht="24" customHeight="1">
      <c r="A1" s="38" t="s">
        <v>110</v>
      </c>
      <c r="B1" s="38"/>
      <c r="C1" s="38"/>
      <c r="D1" s="38"/>
      <c r="E1" s="38"/>
      <c r="F1" s="38"/>
    </row>
    <row r="2" spans="1:6" s="2" customFormat="1" ht="18" customHeight="1">
      <c r="A2" s="39" t="s">
        <v>1</v>
      </c>
      <c r="B2" s="10"/>
      <c r="C2" s="40" t="s">
        <v>61</v>
      </c>
      <c r="D2" s="41"/>
      <c r="E2" s="42"/>
      <c r="F2" s="43" t="s">
        <v>3</v>
      </c>
    </row>
    <row r="3" spans="1:6" s="8" customFormat="1" ht="15.75" customHeight="1">
      <c r="A3" s="44" t="s">
        <v>111</v>
      </c>
      <c r="B3" s="45" t="s">
        <v>112</v>
      </c>
      <c r="C3" s="46" t="s">
        <v>113</v>
      </c>
      <c r="D3" s="44" t="s">
        <v>111</v>
      </c>
      <c r="E3" s="45" t="s">
        <v>112</v>
      </c>
      <c r="F3" s="46" t="s">
        <v>113</v>
      </c>
    </row>
    <row r="4" spans="1:6" s="8" customFormat="1" ht="24" customHeight="1">
      <c r="A4" s="47" t="s">
        <v>114</v>
      </c>
      <c r="B4" s="46"/>
      <c r="C4" s="48"/>
      <c r="D4" s="47" t="s">
        <v>115</v>
      </c>
      <c r="E4" s="48">
        <v>301661.16</v>
      </c>
      <c r="F4" s="48">
        <v>0</v>
      </c>
    </row>
    <row r="5" spans="1:6" s="8" customFormat="1" ht="19.5" customHeight="1">
      <c r="A5" s="49" t="s">
        <v>116</v>
      </c>
      <c r="B5" s="48">
        <v>63400288.01</v>
      </c>
      <c r="C5" s="48">
        <v>60322705.34</v>
      </c>
      <c r="D5" s="47" t="s">
        <v>117</v>
      </c>
      <c r="E5" s="48">
        <v>0</v>
      </c>
      <c r="F5" s="48">
        <v>0</v>
      </c>
    </row>
    <row r="6" spans="1:6" s="8" customFormat="1" ht="19.5" customHeight="1">
      <c r="A6" s="49" t="s">
        <v>118</v>
      </c>
      <c r="B6" s="48">
        <v>-172492470</v>
      </c>
      <c r="C6" s="48">
        <v>-142030</v>
      </c>
      <c r="D6" s="47" t="s">
        <v>119</v>
      </c>
      <c r="E6" s="48">
        <f>B24+E4+E5</f>
        <v>301661.16</v>
      </c>
      <c r="F6" s="48">
        <f>C24+F4+F5</f>
        <v>0</v>
      </c>
    </row>
    <row r="7" spans="1:6" s="8" customFormat="1" ht="19.5" customHeight="1">
      <c r="A7" s="49" t="s">
        <v>120</v>
      </c>
      <c r="B7" s="50"/>
      <c r="C7" s="50"/>
      <c r="D7" s="47" t="s">
        <v>121</v>
      </c>
      <c r="E7" s="48">
        <f>-E6+B23</f>
        <v>-301661.16</v>
      </c>
      <c r="F7" s="48">
        <f>B2-F6</f>
        <v>0</v>
      </c>
    </row>
    <row r="8" spans="1:8" s="8" customFormat="1" ht="19.5" customHeight="1">
      <c r="A8" s="49" t="s">
        <v>122</v>
      </c>
      <c r="B8" s="48">
        <v>71060607.25</v>
      </c>
      <c r="C8" s="48">
        <v>61183643.45000001</v>
      </c>
      <c r="D8" s="47" t="s">
        <v>123</v>
      </c>
      <c r="E8" s="46" t="s">
        <v>124</v>
      </c>
      <c r="F8" s="46" t="s">
        <v>124</v>
      </c>
      <c r="G8" s="51"/>
      <c r="H8" s="51"/>
    </row>
    <row r="9" spans="1:8" s="8" customFormat="1" ht="19.5" customHeight="1">
      <c r="A9" s="49" t="s">
        <v>125</v>
      </c>
      <c r="B9" s="52">
        <v>69342.71</v>
      </c>
      <c r="C9" s="53">
        <v>-272041.48</v>
      </c>
      <c r="D9" s="47" t="s">
        <v>126</v>
      </c>
      <c r="E9" s="48">
        <v>0</v>
      </c>
      <c r="F9" s="48">
        <v>0</v>
      </c>
      <c r="G9" s="51"/>
      <c r="H9" s="51"/>
    </row>
    <row r="10" spans="1:8" s="8" customFormat="1" ht="22.5">
      <c r="A10" s="49" t="s">
        <v>127</v>
      </c>
      <c r="B10" s="48">
        <f>B5+B6+B7+B8+B9</f>
        <v>-37962232.03000001</v>
      </c>
      <c r="C10" s="54">
        <f>SUM(C5:C9)</f>
        <v>121092277.31000002</v>
      </c>
      <c r="D10" s="47" t="s">
        <v>128</v>
      </c>
      <c r="E10" s="48">
        <v>0</v>
      </c>
      <c r="F10" s="48">
        <v>0</v>
      </c>
      <c r="G10" s="51"/>
      <c r="H10" s="51"/>
    </row>
    <row r="11" spans="1:8" s="8" customFormat="1" ht="19.5" customHeight="1">
      <c r="A11" s="49" t="s">
        <v>129</v>
      </c>
      <c r="B11" s="52">
        <v>-105922192.88</v>
      </c>
      <c r="C11" s="53">
        <v>-92124770.58000001</v>
      </c>
      <c r="D11" s="47" t="s">
        <v>130</v>
      </c>
      <c r="E11" s="48">
        <v>0</v>
      </c>
      <c r="F11" s="48">
        <v>0</v>
      </c>
      <c r="G11" s="51"/>
      <c r="H11" s="51"/>
    </row>
    <row r="12" spans="1:8" s="8" customFormat="1" ht="12">
      <c r="A12" s="49" t="s">
        <v>131</v>
      </c>
      <c r="B12" s="48">
        <v>88510045.17</v>
      </c>
      <c r="C12" s="55">
        <v>166631343.48999998</v>
      </c>
      <c r="D12" s="47" t="s">
        <v>132</v>
      </c>
      <c r="E12" s="48">
        <v>0</v>
      </c>
      <c r="F12" s="48">
        <v>0</v>
      </c>
      <c r="G12" s="56"/>
      <c r="H12" s="51"/>
    </row>
    <row r="13" spans="1:8" s="8" customFormat="1" ht="19.5" customHeight="1">
      <c r="A13" s="49" t="s">
        <v>133</v>
      </c>
      <c r="B13" s="48">
        <v>28700969.089999996</v>
      </c>
      <c r="C13" s="55">
        <v>24180866.70000001</v>
      </c>
      <c r="D13" s="47" t="s">
        <v>134</v>
      </c>
      <c r="E13" s="48">
        <v>0</v>
      </c>
      <c r="F13" s="48">
        <f>SUM(F9:F12)</f>
        <v>0</v>
      </c>
      <c r="G13" s="56"/>
      <c r="H13" s="51"/>
    </row>
    <row r="14" spans="1:8" s="8" customFormat="1" ht="19.5" customHeight="1">
      <c r="A14" s="49" t="s">
        <v>135</v>
      </c>
      <c r="B14" s="48">
        <v>8257702.21</v>
      </c>
      <c r="C14" s="55">
        <v>8772996.579999998</v>
      </c>
      <c r="D14" s="47" t="s">
        <v>136</v>
      </c>
      <c r="E14" s="48">
        <v>0</v>
      </c>
      <c r="F14" s="48">
        <v>0</v>
      </c>
      <c r="G14" s="51"/>
      <c r="H14" s="51"/>
    </row>
    <row r="15" spans="1:8" s="8" customFormat="1" ht="22.5">
      <c r="A15" s="49" t="s">
        <v>137</v>
      </c>
      <c r="B15" s="48">
        <v>3959978.6</v>
      </c>
      <c r="C15" s="55">
        <v>3655554.3199999994</v>
      </c>
      <c r="D15" s="47" t="s">
        <v>138</v>
      </c>
      <c r="E15" s="48">
        <v>500000</v>
      </c>
      <c r="F15" s="48">
        <v>0</v>
      </c>
      <c r="G15" s="56"/>
      <c r="H15" s="51"/>
    </row>
    <row r="16" spans="1:8" s="8" customFormat="1" ht="22.5">
      <c r="A16" s="49" t="s">
        <v>139</v>
      </c>
      <c r="B16" s="48">
        <v>4900240.83</v>
      </c>
      <c r="C16" s="48">
        <v>5261020.9</v>
      </c>
      <c r="D16" s="47" t="s">
        <v>140</v>
      </c>
      <c r="E16" s="48">
        <v>0</v>
      </c>
      <c r="F16" s="48">
        <v>0</v>
      </c>
      <c r="G16" s="56"/>
      <c r="H16" s="51"/>
    </row>
    <row r="17" spans="1:8" s="8" customFormat="1" ht="19.5" customHeight="1">
      <c r="A17" s="47" t="s">
        <v>141</v>
      </c>
      <c r="B17" s="48">
        <f>B11+B12+B13+B14+B15+B16</f>
        <v>28406743.020000003</v>
      </c>
      <c r="C17" s="48">
        <f>SUM(C11:C16)</f>
        <v>116377011.40999998</v>
      </c>
      <c r="D17" s="47" t="s">
        <v>142</v>
      </c>
      <c r="E17" s="48">
        <v>0</v>
      </c>
      <c r="F17" s="48">
        <v>0</v>
      </c>
      <c r="G17" s="56"/>
      <c r="H17" s="51"/>
    </row>
    <row r="18" spans="1:8" s="8" customFormat="1" ht="19.5" customHeight="1">
      <c r="A18" s="47" t="s">
        <v>143</v>
      </c>
      <c r="B18" s="48">
        <f>B10-B17</f>
        <v>-66368975.05000001</v>
      </c>
      <c r="C18" s="48">
        <f>C10-C17</f>
        <v>4715265.900000036</v>
      </c>
      <c r="D18" s="47" t="s">
        <v>144</v>
      </c>
      <c r="E18" s="48">
        <f>E15</f>
        <v>500000</v>
      </c>
      <c r="F18" s="48">
        <f>SUM(F14:F17)</f>
        <v>0</v>
      </c>
      <c r="G18" s="51"/>
      <c r="H18" s="51"/>
    </row>
    <row r="19" spans="1:8" s="8" customFormat="1" ht="19.5" customHeight="1">
      <c r="A19" s="47" t="s">
        <v>145</v>
      </c>
      <c r="B19" s="48" t="s">
        <v>124</v>
      </c>
      <c r="C19" s="55"/>
      <c r="D19" s="47" t="s">
        <v>146</v>
      </c>
      <c r="E19" s="48">
        <f>E13-E18</f>
        <v>-500000</v>
      </c>
      <c r="F19" s="48">
        <f>F13-F18</f>
        <v>0</v>
      </c>
      <c r="G19" s="51"/>
      <c r="H19" s="51"/>
    </row>
    <row r="20" spans="1:8" s="8" customFormat="1" ht="22.5">
      <c r="A20" s="47" t="s">
        <v>147</v>
      </c>
      <c r="B20" s="48">
        <v>0</v>
      </c>
      <c r="C20" s="48">
        <v>0</v>
      </c>
      <c r="D20" s="47" t="s">
        <v>148</v>
      </c>
      <c r="E20" s="48">
        <v>0</v>
      </c>
      <c r="F20" s="48">
        <v>0</v>
      </c>
      <c r="G20" s="56"/>
      <c r="H20" s="51"/>
    </row>
    <row r="21" spans="1:8" s="8" customFormat="1" ht="19.5" customHeight="1">
      <c r="A21" s="47" t="s">
        <v>149</v>
      </c>
      <c r="B21" s="48">
        <v>0</v>
      </c>
      <c r="C21" s="48">
        <v>0</v>
      </c>
      <c r="D21" s="47" t="s">
        <v>150</v>
      </c>
      <c r="E21" s="48">
        <f>B18+E7+E19</f>
        <v>-67170636.21000001</v>
      </c>
      <c r="F21" s="48">
        <f>C18+F7+F19</f>
        <v>4715265.900000036</v>
      </c>
      <c r="G21" s="56"/>
      <c r="H21" s="57"/>
    </row>
    <row r="22" spans="1:8" s="8" customFormat="1" ht="19.5" customHeight="1">
      <c r="A22" s="47" t="s">
        <v>151</v>
      </c>
      <c r="B22" s="48">
        <v>0</v>
      </c>
      <c r="C22" s="48">
        <v>0</v>
      </c>
      <c r="D22" s="47" t="s">
        <v>152</v>
      </c>
      <c r="E22" s="48">
        <v>151002234.58</v>
      </c>
      <c r="F22" s="48">
        <v>83831598.37</v>
      </c>
      <c r="G22" s="56"/>
      <c r="H22" s="51"/>
    </row>
    <row r="23" spans="1:8" s="8" customFormat="1" ht="19.5" customHeight="1">
      <c r="A23" s="47" t="s">
        <v>153</v>
      </c>
      <c r="B23" s="48">
        <f>B20+B21+B22</f>
        <v>0</v>
      </c>
      <c r="C23" s="48">
        <f>C20+C21+C22</f>
        <v>0</v>
      </c>
      <c r="D23" s="47" t="s">
        <v>154</v>
      </c>
      <c r="E23" s="48">
        <v>83831598.37</v>
      </c>
      <c r="F23" s="48">
        <f>SUM(F21:F22)</f>
        <v>88546864.27000004</v>
      </c>
      <c r="G23" s="51"/>
      <c r="H23" s="57"/>
    </row>
    <row r="24" spans="1:8" s="8" customFormat="1" ht="19.5" customHeight="1">
      <c r="A24" s="47" t="s">
        <v>155</v>
      </c>
      <c r="B24" s="48">
        <v>0</v>
      </c>
      <c r="C24" s="48">
        <v>0</v>
      </c>
      <c r="D24" s="47"/>
      <c r="E24" s="45"/>
      <c r="F24" s="48"/>
      <c r="G24" s="56"/>
      <c r="H24" s="51"/>
    </row>
    <row r="25" spans="3:8" s="2" customFormat="1" ht="12">
      <c r="C25" s="37"/>
      <c r="G25" s="58"/>
      <c r="H25" s="58"/>
    </row>
    <row r="26" spans="3:8" s="2" customFormat="1" ht="12">
      <c r="C26" s="37"/>
      <c r="G26" s="58"/>
      <c r="H26" s="58"/>
    </row>
    <row r="27" ht="12.75">
      <c r="C27" s="59"/>
    </row>
    <row r="28" ht="12.75">
      <c r="E28" s="60"/>
    </row>
    <row r="29" ht="12.75">
      <c r="C29" s="59"/>
    </row>
    <row r="30" ht="12.75">
      <c r="C30" s="59"/>
    </row>
    <row r="31" ht="12.75">
      <c r="C31" s="59"/>
    </row>
    <row r="32" ht="12.75">
      <c r="C32" s="59"/>
    </row>
    <row r="33" ht="12.75">
      <c r="C33" s="59"/>
    </row>
    <row r="34" ht="12.75">
      <c r="C34" s="59"/>
    </row>
    <row r="35" ht="12.75">
      <c r="C35" s="59"/>
    </row>
    <row r="36" ht="12.75">
      <c r="C36" s="59"/>
    </row>
    <row r="37" ht="12.75">
      <c r="C37" s="59"/>
    </row>
    <row r="38" ht="12.75">
      <c r="C38" s="59"/>
    </row>
    <row r="39" ht="12.75">
      <c r="C39" s="59"/>
    </row>
    <row r="40" ht="12.75">
      <c r="C40" s="59"/>
    </row>
    <row r="41" ht="12.75">
      <c r="C41" s="59"/>
    </row>
    <row r="42" ht="12.75">
      <c r="C42" s="59"/>
    </row>
    <row r="43" ht="12.75">
      <c r="C43" s="59"/>
    </row>
    <row r="44" ht="12.75">
      <c r="C44" s="59"/>
    </row>
    <row r="45" ht="12.75">
      <c r="C45" s="59"/>
    </row>
    <row r="46" ht="12.75">
      <c r="C46" s="59"/>
    </row>
    <row r="47" ht="12.75">
      <c r="C47" s="59"/>
    </row>
    <row r="48" ht="12.75">
      <c r="C48" s="59"/>
    </row>
    <row r="49" ht="12.75">
      <c r="C49" s="59"/>
    </row>
    <row r="50" ht="12.75">
      <c r="C50" s="59"/>
    </row>
    <row r="51" ht="12.75">
      <c r="C51" s="59"/>
    </row>
    <row r="52" ht="12.75">
      <c r="C52" s="59"/>
    </row>
    <row r="53" ht="12.75">
      <c r="C53" s="59"/>
    </row>
    <row r="54" ht="12.75">
      <c r="C54" s="59"/>
    </row>
    <row r="55" ht="12.75">
      <c r="C55" s="59"/>
    </row>
    <row r="56" ht="12.75">
      <c r="C56" s="59"/>
    </row>
    <row r="57" ht="12.75">
      <c r="C57" s="59"/>
    </row>
    <row r="58" ht="12.75">
      <c r="C58" s="59"/>
    </row>
    <row r="59" ht="12.75">
      <c r="C59" s="59"/>
    </row>
    <row r="60" ht="12.75">
      <c r="C60" s="59"/>
    </row>
    <row r="61" ht="12.75">
      <c r="C61" s="59"/>
    </row>
    <row r="62" ht="12.75">
      <c r="C62" s="59"/>
    </row>
    <row r="63" ht="12.75">
      <c r="C63" s="59"/>
    </row>
    <row r="64" ht="12.75">
      <c r="C64" s="59"/>
    </row>
    <row r="65" ht="12.75">
      <c r="C65" s="59"/>
    </row>
    <row r="66" ht="12.75">
      <c r="C66" s="59"/>
    </row>
    <row r="67" ht="12.75">
      <c r="C67" s="59"/>
    </row>
    <row r="68" ht="12.75">
      <c r="C68" s="59"/>
    </row>
    <row r="69" ht="12.75">
      <c r="C69" s="59"/>
    </row>
    <row r="70" ht="12.75">
      <c r="C70" s="59"/>
    </row>
    <row r="71" ht="12.75">
      <c r="C71" s="59"/>
    </row>
    <row r="72" ht="12.75">
      <c r="C72" s="59"/>
    </row>
    <row r="73" ht="12.75">
      <c r="C73" s="59"/>
    </row>
    <row r="74" ht="12.75">
      <c r="C74" s="59"/>
    </row>
    <row r="75" ht="12.75">
      <c r="C75" s="59"/>
    </row>
    <row r="76" ht="12.75">
      <c r="C76" s="59"/>
    </row>
    <row r="77" ht="12.75">
      <c r="C77" s="59"/>
    </row>
    <row r="78" ht="12.75">
      <c r="C78" s="59"/>
    </row>
    <row r="79" ht="12.75">
      <c r="C79" s="59"/>
    </row>
    <row r="80" ht="12.75">
      <c r="C80" s="59"/>
    </row>
    <row r="81" ht="12.75">
      <c r="C81" s="59"/>
    </row>
    <row r="82" ht="12.75">
      <c r="C82" s="59"/>
    </row>
    <row r="83" ht="12.75">
      <c r="C83" s="59"/>
    </row>
    <row r="84" ht="12.75">
      <c r="C84" s="59"/>
    </row>
    <row r="85" ht="12.75">
      <c r="C85" s="59"/>
    </row>
    <row r="86" ht="12.75">
      <c r="C86" s="59"/>
    </row>
    <row r="87" ht="12.75">
      <c r="C87" s="59"/>
    </row>
    <row r="88" ht="12.75">
      <c r="C88" s="59"/>
    </row>
    <row r="89" ht="12.75">
      <c r="C89" s="59"/>
    </row>
    <row r="90" ht="12.75">
      <c r="C90" s="59"/>
    </row>
    <row r="91" ht="12.75">
      <c r="C91" s="59"/>
    </row>
    <row r="92" ht="12.75">
      <c r="C92" s="59"/>
    </row>
    <row r="93" ht="12.75">
      <c r="C93" s="59"/>
    </row>
    <row r="94" ht="12.75">
      <c r="C94" s="59"/>
    </row>
    <row r="95" ht="12.75">
      <c r="C95" s="59"/>
    </row>
    <row r="96" ht="12.75">
      <c r="C96" s="59"/>
    </row>
    <row r="97" ht="12.75">
      <c r="C97" s="59"/>
    </row>
    <row r="98" ht="12.75">
      <c r="C98" s="59"/>
    </row>
    <row r="99" ht="12.75">
      <c r="C99" s="59"/>
    </row>
    <row r="100" ht="12.75">
      <c r="C100" s="59"/>
    </row>
    <row r="101" ht="12.75">
      <c r="C101" s="59"/>
    </row>
    <row r="102" ht="12.75">
      <c r="C102" s="59"/>
    </row>
    <row r="103" ht="12.75">
      <c r="C103" s="59"/>
    </row>
    <row r="104" ht="12.75">
      <c r="C104" s="59"/>
    </row>
    <row r="105" ht="12.75">
      <c r="C105" s="59"/>
    </row>
    <row r="106" ht="12.75">
      <c r="C106" s="59"/>
    </row>
    <row r="107" ht="12.75">
      <c r="C107" s="59"/>
    </row>
    <row r="108" ht="12.75">
      <c r="C108" s="59"/>
    </row>
    <row r="109" ht="12.75">
      <c r="C109" s="59"/>
    </row>
    <row r="110" ht="12.75">
      <c r="C110" s="59"/>
    </row>
    <row r="111" ht="12.75">
      <c r="C111" s="59"/>
    </row>
    <row r="112" ht="12.75">
      <c r="C112" s="59"/>
    </row>
    <row r="113" ht="12.75">
      <c r="C113" s="59"/>
    </row>
    <row r="114" ht="12.75">
      <c r="C114" s="59"/>
    </row>
    <row r="115" ht="12.75">
      <c r="C115" s="59"/>
    </row>
    <row r="116" ht="12.75">
      <c r="C116" s="59"/>
    </row>
    <row r="117" ht="12.75">
      <c r="C117" s="59"/>
    </row>
    <row r="118" ht="12.75">
      <c r="C118" s="59"/>
    </row>
    <row r="119" ht="12.75">
      <c r="C119" s="59"/>
    </row>
    <row r="120" ht="12.75">
      <c r="C120" s="59"/>
    </row>
    <row r="121" ht="12.75">
      <c r="C121" s="59"/>
    </row>
    <row r="122" ht="12.75">
      <c r="C122" s="59"/>
    </row>
    <row r="123" ht="12.75">
      <c r="C123" s="59"/>
    </row>
    <row r="124" ht="12.75">
      <c r="C124" s="59"/>
    </row>
    <row r="125" ht="12.75">
      <c r="C125" s="59"/>
    </row>
    <row r="126" ht="12.75">
      <c r="C126" s="59"/>
    </row>
    <row r="127" ht="12.75">
      <c r="C127" s="59"/>
    </row>
    <row r="128" ht="12.75">
      <c r="C128" s="59"/>
    </row>
    <row r="129" ht="12.75">
      <c r="C129" s="59"/>
    </row>
    <row r="130" ht="12.75">
      <c r="C130" s="59"/>
    </row>
    <row r="131" ht="12.75">
      <c r="C131" s="59"/>
    </row>
    <row r="132" ht="12.75">
      <c r="C132" s="59"/>
    </row>
    <row r="133" ht="12.75">
      <c r="C133" s="59"/>
    </row>
    <row r="134" ht="12.75">
      <c r="C134" s="59"/>
    </row>
    <row r="135" ht="12.75">
      <c r="C135" s="59"/>
    </row>
    <row r="136" ht="12.75">
      <c r="C136" s="59"/>
    </row>
    <row r="137" ht="12.75">
      <c r="C137" s="59"/>
    </row>
    <row r="138" ht="12.75">
      <c r="C138" s="59"/>
    </row>
    <row r="139" ht="12.75">
      <c r="C139" s="59"/>
    </row>
    <row r="140" ht="12.75">
      <c r="C140" s="59"/>
    </row>
    <row r="141" ht="12.75">
      <c r="C141" s="59"/>
    </row>
    <row r="142" ht="12.75">
      <c r="C142" s="59"/>
    </row>
    <row r="143" ht="12.75">
      <c r="C143" s="59"/>
    </row>
    <row r="144" ht="12.75">
      <c r="C144" s="59"/>
    </row>
    <row r="145" ht="12.75">
      <c r="C145" s="59"/>
    </row>
    <row r="146" ht="12.75">
      <c r="C146" s="59"/>
    </row>
    <row r="147" ht="12.75">
      <c r="C147" s="59"/>
    </row>
    <row r="148" ht="12.75">
      <c r="C148" s="59"/>
    </row>
    <row r="149" ht="12.75">
      <c r="C149" s="59"/>
    </row>
    <row r="150" ht="12.75">
      <c r="C150" s="59"/>
    </row>
    <row r="151" ht="12.75">
      <c r="C151" s="59"/>
    </row>
    <row r="152" ht="12.75">
      <c r="C152" s="59"/>
    </row>
    <row r="153" ht="12.75">
      <c r="C153" s="59"/>
    </row>
    <row r="154" ht="12.75">
      <c r="C154" s="59"/>
    </row>
    <row r="155" ht="12.75">
      <c r="C155" s="59"/>
    </row>
    <row r="156" ht="12.75">
      <c r="C156" s="59"/>
    </row>
    <row r="157" ht="12.75">
      <c r="C157" s="59"/>
    </row>
    <row r="158" ht="12.75">
      <c r="C158" s="59"/>
    </row>
    <row r="159" ht="12.75">
      <c r="C159" s="59"/>
    </row>
    <row r="160" ht="12.75">
      <c r="C160" s="59"/>
    </row>
    <row r="161" ht="12.75">
      <c r="C161" s="59"/>
    </row>
    <row r="162" ht="12.75">
      <c r="C162" s="59"/>
    </row>
    <row r="163" ht="12.75">
      <c r="C163" s="59"/>
    </row>
    <row r="164" ht="12.75">
      <c r="C164" s="59"/>
    </row>
    <row r="165" ht="12.75">
      <c r="C165" s="59"/>
    </row>
    <row r="166" ht="12.75">
      <c r="C166" s="59"/>
    </row>
    <row r="167" ht="12.75">
      <c r="C167" s="59"/>
    </row>
    <row r="168" ht="12.75">
      <c r="C168" s="59"/>
    </row>
    <row r="169" ht="12.75">
      <c r="C169" s="59"/>
    </row>
    <row r="170" ht="12.75">
      <c r="C170" s="59"/>
    </row>
    <row r="171" ht="12.75">
      <c r="C171" s="59"/>
    </row>
    <row r="172" ht="12.75">
      <c r="C172" s="59"/>
    </row>
    <row r="173" ht="12.75">
      <c r="C173" s="59"/>
    </row>
    <row r="174" ht="12.75">
      <c r="C174" s="59"/>
    </row>
    <row r="175" ht="12.75">
      <c r="C175" s="59"/>
    </row>
    <row r="176" ht="12.75">
      <c r="C176" s="59"/>
    </row>
    <row r="177" ht="12.75">
      <c r="C177" s="59"/>
    </row>
    <row r="178" ht="12.75">
      <c r="C178" s="59"/>
    </row>
    <row r="179" ht="12.75">
      <c r="C179" s="59"/>
    </row>
    <row r="180" ht="12.75">
      <c r="C180" s="59"/>
    </row>
    <row r="181" ht="12.75">
      <c r="C181" s="59"/>
    </row>
    <row r="182" ht="12.75">
      <c r="C182" s="59"/>
    </row>
    <row r="183" ht="12.75">
      <c r="C183" s="59"/>
    </row>
    <row r="184" ht="12.75">
      <c r="C184" s="59"/>
    </row>
    <row r="185" ht="12.75">
      <c r="C185" s="59"/>
    </row>
    <row r="186" ht="12.75">
      <c r="C186" s="59"/>
    </row>
    <row r="187" ht="12.75">
      <c r="C187" s="59"/>
    </row>
    <row r="188" ht="12.75">
      <c r="C188" s="59"/>
    </row>
    <row r="189" ht="12.75">
      <c r="C189" s="59"/>
    </row>
    <row r="190" ht="12.75">
      <c r="C190" s="59"/>
    </row>
    <row r="191" ht="12.75">
      <c r="C191" s="59"/>
    </row>
    <row r="192" ht="12.75">
      <c r="C192" s="59"/>
    </row>
    <row r="193" ht="12.75">
      <c r="C193" s="59"/>
    </row>
    <row r="194" ht="12.75">
      <c r="C194" s="59"/>
    </row>
    <row r="195" ht="12.75">
      <c r="C195" s="59"/>
    </row>
    <row r="196" ht="12.75">
      <c r="C196" s="59"/>
    </row>
    <row r="197" ht="12.75">
      <c r="C197" s="59"/>
    </row>
    <row r="198" ht="12.75">
      <c r="C198" s="59"/>
    </row>
    <row r="199" ht="12.75">
      <c r="C199" s="59"/>
    </row>
    <row r="200" ht="12.75">
      <c r="C200" s="59"/>
    </row>
    <row r="201" ht="12.75">
      <c r="C201" s="59"/>
    </row>
    <row r="202" ht="12.75">
      <c r="C202" s="59"/>
    </row>
    <row r="203" ht="12.75">
      <c r="C203" s="59"/>
    </row>
    <row r="204" ht="12.75">
      <c r="C204" s="59"/>
    </row>
    <row r="205" ht="12.75">
      <c r="C205" s="59"/>
    </row>
    <row r="206" ht="12.75">
      <c r="C206" s="59"/>
    </row>
    <row r="207" ht="12.75">
      <c r="C207" s="59"/>
    </row>
    <row r="208" ht="12.75">
      <c r="C208" s="59"/>
    </row>
    <row r="209" ht="12.75">
      <c r="C209" s="59"/>
    </row>
    <row r="210" ht="12.75">
      <c r="C210" s="59"/>
    </row>
    <row r="211" ht="12.75">
      <c r="C211" s="59"/>
    </row>
    <row r="212" ht="12.75">
      <c r="C212" s="59"/>
    </row>
    <row r="213" ht="12.75">
      <c r="C213" s="59"/>
    </row>
    <row r="214" ht="12.75">
      <c r="C214" s="59"/>
    </row>
    <row r="215" ht="12.75">
      <c r="C215" s="59"/>
    </row>
    <row r="216" ht="12.75">
      <c r="C216" s="59"/>
    </row>
    <row r="217" ht="12.75">
      <c r="C217" s="59"/>
    </row>
    <row r="218" ht="12.75">
      <c r="C218" s="59"/>
    </row>
    <row r="219" ht="12.75">
      <c r="C219" s="59"/>
    </row>
    <row r="220" ht="12.75">
      <c r="C220" s="59"/>
    </row>
    <row r="221" ht="12.75">
      <c r="C221" s="59"/>
    </row>
    <row r="222" ht="12.75">
      <c r="C222" s="59"/>
    </row>
    <row r="223" ht="12.75">
      <c r="C223" s="59"/>
    </row>
    <row r="224" ht="12.75">
      <c r="C224" s="59"/>
    </row>
    <row r="225" ht="12.75">
      <c r="C225" s="59"/>
    </row>
    <row r="226" ht="12.75">
      <c r="C226" s="59"/>
    </row>
    <row r="227" ht="12.75">
      <c r="C227" s="59"/>
    </row>
    <row r="228" ht="12.75">
      <c r="C228" s="59"/>
    </row>
    <row r="229" ht="12.75">
      <c r="C229" s="59"/>
    </row>
    <row r="230" ht="12.75">
      <c r="C230" s="59"/>
    </row>
    <row r="231" ht="12.75">
      <c r="C231" s="59"/>
    </row>
    <row r="232" ht="12.75">
      <c r="C232" s="59"/>
    </row>
    <row r="233" ht="12.75">
      <c r="C233" s="59"/>
    </row>
    <row r="234" ht="12.75">
      <c r="C234" s="59"/>
    </row>
    <row r="235" ht="12.75">
      <c r="C235" s="59"/>
    </row>
    <row r="236" ht="12.75">
      <c r="C236" s="59"/>
    </row>
    <row r="237" ht="12.75">
      <c r="C237" s="59"/>
    </row>
    <row r="238" ht="12.75">
      <c r="C238" s="59"/>
    </row>
    <row r="239" ht="12.75">
      <c r="C239" s="59"/>
    </row>
    <row r="240" ht="12.75">
      <c r="C240" s="59"/>
    </row>
    <row r="241" ht="12.75">
      <c r="C241" s="59"/>
    </row>
    <row r="242" ht="12.75">
      <c r="C242" s="59"/>
    </row>
    <row r="243" ht="12.75">
      <c r="C243" s="59"/>
    </row>
    <row r="244" ht="12.75">
      <c r="C244" s="59"/>
    </row>
    <row r="245" ht="12.75">
      <c r="C245" s="59"/>
    </row>
    <row r="246" ht="12.75">
      <c r="C246" s="59"/>
    </row>
    <row r="247" ht="12.75">
      <c r="C247" s="59"/>
    </row>
    <row r="248" ht="12.75">
      <c r="C248" s="59"/>
    </row>
    <row r="249" ht="12.75">
      <c r="C249" s="59"/>
    </row>
    <row r="250" ht="12.75">
      <c r="C250" s="59"/>
    </row>
    <row r="251" ht="12.75">
      <c r="C251" s="59"/>
    </row>
    <row r="252" ht="12.75">
      <c r="C252" s="59"/>
    </row>
    <row r="253" ht="12.75">
      <c r="C253" s="59"/>
    </row>
    <row r="254" ht="12.75">
      <c r="C254" s="59"/>
    </row>
    <row r="255" ht="12.75">
      <c r="C255" s="59"/>
    </row>
  </sheetData>
  <sheetProtection/>
  <mergeCells count="1">
    <mergeCell ref="A1:F1"/>
  </mergeCells>
  <conditionalFormatting sqref="B9">
    <cfRule type="expression" priority="6" dxfId="0" stopIfTrue="1">
      <formula>MOD(ROW(),2)=0</formula>
    </cfRule>
  </conditionalFormatting>
  <conditionalFormatting sqref="C9">
    <cfRule type="expression" priority="2" dxfId="0" stopIfTrue="1">
      <formula>MOD(ROW(),2)=0</formula>
    </cfRule>
  </conditionalFormatting>
  <conditionalFormatting sqref="B11">
    <cfRule type="expression" priority="5" dxfId="0" stopIfTrue="1">
      <formula>MOD(ROW(),2)=0</formula>
    </cfRule>
  </conditionalFormatting>
  <conditionalFormatting sqref="C11">
    <cfRule type="expression" priority="1" dxfId="0" stopIfTrue="1">
      <formula>MOD(ROW(),2)=0</formula>
    </cfRule>
  </conditionalFormatting>
  <printOptions/>
  <pageMargins left="1.2513888888888889" right="1.2513888888888889" top="1" bottom="1" header="0" footer="0.5118055555555555"/>
  <pageSetup fitToHeight="1" fitToWidth="1" horizontalDpi="600" verticalDpi="600" orientation="landscape" paperSize="9" scale="85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115" zoomScaleNormal="115" zoomScaleSheetLayoutView="100" workbookViewId="0" topLeftCell="A1">
      <pane ySplit="5" topLeftCell="A6" activePane="bottomLeft" state="frozen"/>
      <selection pane="bottomLeft" activeCell="B13" sqref="B13"/>
    </sheetView>
  </sheetViews>
  <sheetFormatPr defaultColWidth="10.28125" defaultRowHeight="12.75"/>
  <cols>
    <col min="1" max="1" width="28.28125" style="1" customWidth="1"/>
    <col min="2" max="2" width="12.421875" style="3" customWidth="1"/>
    <col min="3" max="5" width="4.421875" style="3" customWidth="1"/>
    <col min="6" max="7" width="10.421875" style="3" customWidth="1"/>
    <col min="8" max="8" width="12.421875" style="4" customWidth="1"/>
    <col min="9" max="9" width="2.7109375" style="3" customWidth="1"/>
    <col min="10" max="10" width="12.28125" style="3" customWidth="1"/>
    <col min="11" max="11" width="3.8515625" style="3" customWidth="1"/>
    <col min="12" max="12" width="13.421875" style="3" customWidth="1"/>
    <col min="13" max="13" width="10.28125" style="1" customWidth="1"/>
    <col min="14" max="14" width="13.28125" style="1" bestFit="1" customWidth="1"/>
    <col min="15" max="243" width="10.28125" style="1" customWidth="1"/>
    <col min="244" max="254" width="10.28125" style="5" customWidth="1"/>
  </cols>
  <sheetData>
    <row r="1" spans="1:12" s="1" customFormat="1" ht="18.75" customHeight="1">
      <c r="A1" s="6" t="s">
        <v>156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</row>
    <row r="2" spans="1:12" s="2" customFormat="1" ht="15.75" customHeight="1">
      <c r="A2" s="8" t="s">
        <v>157</v>
      </c>
      <c r="B2" s="9"/>
      <c r="C2" s="9"/>
      <c r="D2" s="9"/>
      <c r="E2" s="9"/>
      <c r="F2" s="10" t="s">
        <v>158</v>
      </c>
      <c r="G2" s="9"/>
      <c r="H2" s="11"/>
      <c r="I2" s="9"/>
      <c r="J2" s="9"/>
      <c r="K2" s="9"/>
      <c r="L2" s="9" t="s">
        <v>3</v>
      </c>
    </row>
    <row r="3" spans="1:12" s="1" customFormat="1" ht="14.25">
      <c r="A3" s="12" t="s">
        <v>159</v>
      </c>
      <c r="B3" s="13" t="s">
        <v>64</v>
      </c>
      <c r="C3" s="14"/>
      <c r="D3" s="13"/>
      <c r="E3" s="13"/>
      <c r="F3" s="13"/>
      <c r="G3" s="13"/>
      <c r="H3" s="15"/>
      <c r="I3" s="13"/>
      <c r="J3" s="13"/>
      <c r="K3" s="13"/>
      <c r="L3" s="13"/>
    </row>
    <row r="4" spans="1:12" s="1" customFormat="1" ht="14.25">
      <c r="A4" s="16"/>
      <c r="B4" s="17"/>
      <c r="C4" s="18"/>
      <c r="D4" s="17"/>
      <c r="E4" s="17"/>
      <c r="F4" s="17"/>
      <c r="G4" s="17"/>
      <c r="H4" s="19"/>
      <c r="I4" s="17"/>
      <c r="J4" s="17"/>
      <c r="K4" s="21" t="s">
        <v>160</v>
      </c>
      <c r="L4" s="20" t="s">
        <v>56</v>
      </c>
    </row>
    <row r="5" spans="1:12" s="1" customFormat="1" ht="30.75" customHeight="1">
      <c r="A5" s="16"/>
      <c r="B5" s="20" t="s">
        <v>161</v>
      </c>
      <c r="C5" s="20" t="s">
        <v>50</v>
      </c>
      <c r="D5" s="20" t="s">
        <v>162</v>
      </c>
      <c r="E5" s="20" t="s">
        <v>163</v>
      </c>
      <c r="F5" s="20" t="s">
        <v>53</v>
      </c>
      <c r="G5" s="21" t="s">
        <v>164</v>
      </c>
      <c r="H5" s="20" t="s">
        <v>55</v>
      </c>
      <c r="I5" s="20" t="s">
        <v>165</v>
      </c>
      <c r="J5" s="20" t="s">
        <v>166</v>
      </c>
      <c r="K5" s="21"/>
      <c r="L5" s="20"/>
    </row>
    <row r="6" spans="1:12" s="1" customFormat="1" ht="12.75" customHeight="1">
      <c r="A6" s="22" t="s">
        <v>167</v>
      </c>
      <c r="B6" s="23">
        <v>50000000</v>
      </c>
      <c r="C6" s="24">
        <v>0</v>
      </c>
      <c r="D6" s="24">
        <v>0</v>
      </c>
      <c r="E6" s="24">
        <v>0</v>
      </c>
      <c r="F6" s="25">
        <v>4128364</v>
      </c>
      <c r="G6" s="25">
        <v>4128364</v>
      </c>
      <c r="H6" s="23">
        <v>26826054.58</v>
      </c>
      <c r="I6" s="32">
        <v>0</v>
      </c>
      <c r="J6" s="30">
        <v>85082782.58</v>
      </c>
      <c r="K6" s="24">
        <v>0</v>
      </c>
      <c r="L6" s="25">
        <v>85082782.58</v>
      </c>
    </row>
    <row r="7" spans="1:12" s="1" customFormat="1" ht="12.75" customHeight="1">
      <c r="A7" s="22" t="s">
        <v>168</v>
      </c>
      <c r="B7" s="26" t="s">
        <v>169</v>
      </c>
      <c r="C7" s="26" t="s">
        <v>169</v>
      </c>
      <c r="D7" s="26" t="s">
        <v>169</v>
      </c>
      <c r="E7" s="26" t="s">
        <v>169</v>
      </c>
      <c r="F7" s="27" t="s">
        <v>169</v>
      </c>
      <c r="G7" s="27" t="s">
        <v>169</v>
      </c>
      <c r="H7" s="28" t="s">
        <v>169</v>
      </c>
      <c r="I7" s="26" t="s">
        <v>169</v>
      </c>
      <c r="J7" s="28" t="s">
        <v>169</v>
      </c>
      <c r="K7" s="26" t="s">
        <v>169</v>
      </c>
      <c r="L7" s="26" t="s">
        <v>169</v>
      </c>
    </row>
    <row r="8" spans="1:12" s="1" customFormat="1" ht="12.75" customHeight="1">
      <c r="A8" s="22" t="s">
        <v>170</v>
      </c>
      <c r="B8" s="26" t="s">
        <v>169</v>
      </c>
      <c r="C8" s="26" t="s">
        <v>169</v>
      </c>
      <c r="D8" s="26" t="s">
        <v>169</v>
      </c>
      <c r="E8" s="26" t="s">
        <v>169</v>
      </c>
      <c r="F8" s="27" t="s">
        <v>169</v>
      </c>
      <c r="G8" s="27" t="s">
        <v>169</v>
      </c>
      <c r="H8" s="29">
        <v>-3432370.76</v>
      </c>
      <c r="I8" s="26" t="s">
        <v>169</v>
      </c>
      <c r="J8" s="28" t="s">
        <v>169</v>
      </c>
      <c r="K8" s="26" t="s">
        <v>169</v>
      </c>
      <c r="L8" s="26" t="s">
        <v>169</v>
      </c>
    </row>
    <row r="9" spans="1:12" s="1" customFormat="1" ht="12.75" customHeight="1">
      <c r="A9" s="22" t="s">
        <v>171</v>
      </c>
      <c r="B9" s="23">
        <v>50000000</v>
      </c>
      <c r="C9" s="24">
        <v>0</v>
      </c>
      <c r="D9" s="24">
        <v>0</v>
      </c>
      <c r="E9" s="24">
        <v>0</v>
      </c>
      <c r="F9" s="25">
        <v>4128364</v>
      </c>
      <c r="G9" s="25">
        <v>4128364</v>
      </c>
      <c r="H9" s="30">
        <v>23393683.82</v>
      </c>
      <c r="I9" s="32">
        <v>0</v>
      </c>
      <c r="J9" s="30">
        <v>81650411.82</v>
      </c>
      <c r="K9" s="24">
        <v>0</v>
      </c>
      <c r="L9" s="25">
        <v>81650411.82</v>
      </c>
    </row>
    <row r="10" spans="1:12" s="1" customFormat="1" ht="24">
      <c r="A10" s="31" t="s">
        <v>172</v>
      </c>
      <c r="B10" s="24">
        <v>0</v>
      </c>
      <c r="C10" s="24">
        <v>0</v>
      </c>
      <c r="D10" s="24">
        <v>0</v>
      </c>
      <c r="E10" s="24">
        <v>0</v>
      </c>
      <c r="F10" s="25">
        <v>981295.92</v>
      </c>
      <c r="G10" s="25">
        <v>981295.92</v>
      </c>
      <c r="H10" s="30">
        <v>7850892.630000003</v>
      </c>
      <c r="I10" s="32">
        <v>0</v>
      </c>
      <c r="J10" s="30">
        <v>9813484.470000003</v>
      </c>
      <c r="K10" s="24">
        <v>0</v>
      </c>
      <c r="L10" s="25">
        <v>9813484.470000003</v>
      </c>
    </row>
    <row r="11" spans="1:12" s="1" customFormat="1" ht="12.75" customHeight="1">
      <c r="A11" s="22" t="s">
        <v>173</v>
      </c>
      <c r="B11" s="26" t="s">
        <v>169</v>
      </c>
      <c r="C11" s="26" t="s">
        <v>169</v>
      </c>
      <c r="D11" s="26" t="s">
        <v>169</v>
      </c>
      <c r="E11" s="26" t="s">
        <v>169</v>
      </c>
      <c r="F11" s="26" t="s">
        <v>169</v>
      </c>
      <c r="G11" s="26" t="s">
        <v>169</v>
      </c>
      <c r="H11" s="30">
        <v>9813484.470000003</v>
      </c>
      <c r="I11" s="26" t="s">
        <v>169</v>
      </c>
      <c r="J11" s="30">
        <v>9813484.470000003</v>
      </c>
      <c r="K11" s="24">
        <v>0</v>
      </c>
      <c r="L11" s="25">
        <v>9813484.470000003</v>
      </c>
    </row>
    <row r="12" spans="1:12" s="1" customFormat="1" ht="12.75" customHeight="1">
      <c r="A12" s="22" t="s">
        <v>174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32">
        <v>0</v>
      </c>
      <c r="I12" s="32">
        <v>0</v>
      </c>
      <c r="J12" s="32">
        <v>0</v>
      </c>
      <c r="K12" s="24">
        <v>0</v>
      </c>
      <c r="L12" s="24">
        <v>0</v>
      </c>
    </row>
    <row r="13" spans="1:12" s="1" customFormat="1" ht="12.75" customHeight="1">
      <c r="A13" s="22" t="s">
        <v>175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30">
        <v>9813484.470000003</v>
      </c>
      <c r="I13" s="32">
        <v>0</v>
      </c>
      <c r="J13" s="30">
        <v>9813484.470000003</v>
      </c>
      <c r="K13" s="24">
        <v>0</v>
      </c>
      <c r="L13" s="25">
        <v>9813484.470000003</v>
      </c>
    </row>
    <row r="14" spans="1:12" s="1" customFormat="1" ht="12.75" customHeight="1">
      <c r="A14" s="22" t="s">
        <v>176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32">
        <v>0</v>
      </c>
      <c r="I14" s="32">
        <v>0</v>
      </c>
      <c r="J14" s="32">
        <v>0</v>
      </c>
      <c r="K14" s="24">
        <v>0</v>
      </c>
      <c r="L14" s="24">
        <v>0</v>
      </c>
    </row>
    <row r="15" spans="1:12" s="1" customFormat="1" ht="12.75" customHeight="1">
      <c r="A15" s="22" t="s">
        <v>177</v>
      </c>
      <c r="B15" s="24">
        <v>0</v>
      </c>
      <c r="C15" s="24">
        <v>0</v>
      </c>
      <c r="D15" s="26" t="s">
        <v>169</v>
      </c>
      <c r="E15" s="26" t="s">
        <v>169</v>
      </c>
      <c r="F15" s="26" t="s">
        <v>169</v>
      </c>
      <c r="G15" s="26" t="s">
        <v>169</v>
      </c>
      <c r="H15" s="26" t="s">
        <v>169</v>
      </c>
      <c r="I15" s="26" t="s">
        <v>169</v>
      </c>
      <c r="J15" s="32">
        <v>0</v>
      </c>
      <c r="K15" s="24">
        <v>0</v>
      </c>
      <c r="L15" s="24">
        <v>0</v>
      </c>
    </row>
    <row r="16" spans="1:12" s="1" customFormat="1" ht="12.75" customHeight="1">
      <c r="A16" s="22" t="s">
        <v>178</v>
      </c>
      <c r="B16" s="24">
        <v>0</v>
      </c>
      <c r="C16" s="24">
        <v>0</v>
      </c>
      <c r="D16" s="26" t="s">
        <v>169</v>
      </c>
      <c r="E16" s="26" t="s">
        <v>169</v>
      </c>
      <c r="F16" s="26" t="s">
        <v>169</v>
      </c>
      <c r="G16" s="26" t="s">
        <v>169</v>
      </c>
      <c r="H16" s="26" t="s">
        <v>169</v>
      </c>
      <c r="I16" s="26" t="s">
        <v>169</v>
      </c>
      <c r="J16" s="32">
        <v>0</v>
      </c>
      <c r="K16" s="24">
        <v>0</v>
      </c>
      <c r="L16" s="24">
        <v>0</v>
      </c>
    </row>
    <row r="17" spans="1:12" s="1" customFormat="1" ht="12.75" customHeight="1">
      <c r="A17" s="22" t="s">
        <v>179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32">
        <v>0</v>
      </c>
      <c r="I17" s="32">
        <v>0</v>
      </c>
      <c r="J17" s="32">
        <v>0</v>
      </c>
      <c r="K17" s="24">
        <v>0</v>
      </c>
      <c r="L17" s="24">
        <v>0</v>
      </c>
    </row>
    <row r="18" spans="1:12" s="1" customFormat="1" ht="12.75" customHeight="1">
      <c r="A18" s="22" t="s">
        <v>180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32">
        <v>0</v>
      </c>
      <c r="I18" s="32">
        <v>0</v>
      </c>
      <c r="J18" s="32">
        <v>0</v>
      </c>
      <c r="K18" s="24">
        <v>0</v>
      </c>
      <c r="L18" s="24">
        <v>0</v>
      </c>
    </row>
    <row r="19" spans="1:12" s="1" customFormat="1" ht="12.75" customHeight="1">
      <c r="A19" s="22" t="s">
        <v>181</v>
      </c>
      <c r="B19" s="26" t="s">
        <v>169</v>
      </c>
      <c r="C19" s="26" t="s">
        <v>169</v>
      </c>
      <c r="D19" s="26" t="s">
        <v>169</v>
      </c>
      <c r="E19" s="24">
        <v>0</v>
      </c>
      <c r="F19" s="26" t="s">
        <v>169</v>
      </c>
      <c r="G19" s="26" t="s">
        <v>169</v>
      </c>
      <c r="H19" s="26" t="s">
        <v>169</v>
      </c>
      <c r="I19" s="26" t="s">
        <v>169</v>
      </c>
      <c r="J19" s="32">
        <v>0</v>
      </c>
      <c r="K19" s="24">
        <v>0</v>
      </c>
      <c r="L19" s="24">
        <v>0</v>
      </c>
    </row>
    <row r="20" spans="1:12" s="1" customFormat="1" ht="12.75" customHeight="1">
      <c r="A20" s="22" t="s">
        <v>182</v>
      </c>
      <c r="B20" s="26" t="s">
        <v>169</v>
      </c>
      <c r="C20" s="26" t="s">
        <v>169</v>
      </c>
      <c r="D20" s="26" t="s">
        <v>169</v>
      </c>
      <c r="E20" s="24">
        <v>0</v>
      </c>
      <c r="F20" s="26" t="s">
        <v>169</v>
      </c>
      <c r="G20" s="26" t="s">
        <v>169</v>
      </c>
      <c r="H20" s="26" t="s">
        <v>169</v>
      </c>
      <c r="I20" s="26" t="s">
        <v>169</v>
      </c>
      <c r="J20" s="32">
        <v>0</v>
      </c>
      <c r="K20" s="24">
        <v>0</v>
      </c>
      <c r="L20" s="24">
        <v>0</v>
      </c>
    </row>
    <row r="21" spans="1:12" s="1" customFormat="1" ht="12" customHeight="1">
      <c r="A21" s="22" t="s">
        <v>183</v>
      </c>
      <c r="B21" s="24">
        <v>0</v>
      </c>
      <c r="C21" s="24">
        <v>0</v>
      </c>
      <c r="D21" s="24">
        <v>0</v>
      </c>
      <c r="E21" s="24">
        <v>0</v>
      </c>
      <c r="F21" s="25">
        <v>981295.92</v>
      </c>
      <c r="G21" s="30">
        <v>981295.92</v>
      </c>
      <c r="H21" s="30">
        <v>-1962591.84</v>
      </c>
      <c r="I21" s="32">
        <v>0</v>
      </c>
      <c r="J21" s="32">
        <v>0</v>
      </c>
      <c r="K21" s="24">
        <v>0</v>
      </c>
      <c r="L21" s="24">
        <v>0</v>
      </c>
    </row>
    <row r="22" spans="1:12" s="1" customFormat="1" ht="12.75" customHeight="1">
      <c r="A22" s="22" t="s">
        <v>184</v>
      </c>
      <c r="B22" s="24">
        <v>0</v>
      </c>
      <c r="C22" s="24">
        <v>0</v>
      </c>
      <c r="D22" s="24">
        <v>0</v>
      </c>
      <c r="E22" s="24">
        <v>0</v>
      </c>
      <c r="F22" s="25">
        <v>981295.92</v>
      </c>
      <c r="G22" s="26" t="s">
        <v>169</v>
      </c>
      <c r="H22" s="30">
        <v>-981295.92</v>
      </c>
      <c r="I22" s="32">
        <v>0</v>
      </c>
      <c r="J22" s="32">
        <v>0</v>
      </c>
      <c r="K22" s="24">
        <v>0</v>
      </c>
      <c r="L22" s="24">
        <v>0</v>
      </c>
    </row>
    <row r="23" spans="1:12" s="1" customFormat="1" ht="12.75" customHeight="1">
      <c r="A23" s="22" t="s">
        <v>185</v>
      </c>
      <c r="B23" s="26" t="s">
        <v>169</v>
      </c>
      <c r="C23" s="26" t="s">
        <v>169</v>
      </c>
      <c r="D23" s="26" t="s">
        <v>169</v>
      </c>
      <c r="E23" s="26" t="s">
        <v>169</v>
      </c>
      <c r="F23" s="30">
        <v>981295.92</v>
      </c>
      <c r="G23" s="26" t="s">
        <v>169</v>
      </c>
      <c r="H23" s="30">
        <v>-981295.92</v>
      </c>
      <c r="I23" s="26" t="s">
        <v>169</v>
      </c>
      <c r="J23" s="32">
        <v>0</v>
      </c>
      <c r="K23" s="26" t="s">
        <v>169</v>
      </c>
      <c r="L23" s="24">
        <v>0</v>
      </c>
    </row>
    <row r="24" spans="1:12" s="1" customFormat="1" ht="12.75" customHeight="1">
      <c r="A24" s="22" t="s">
        <v>186</v>
      </c>
      <c r="B24" s="26" t="s">
        <v>169</v>
      </c>
      <c r="C24" s="26" t="s">
        <v>169</v>
      </c>
      <c r="D24" s="26" t="s">
        <v>169</v>
      </c>
      <c r="E24" s="26" t="s">
        <v>169</v>
      </c>
      <c r="F24" s="24">
        <v>0</v>
      </c>
      <c r="G24" s="26" t="s">
        <v>169</v>
      </c>
      <c r="H24" s="32">
        <v>0</v>
      </c>
      <c r="I24" s="26" t="s">
        <v>169</v>
      </c>
      <c r="J24" s="32">
        <v>0</v>
      </c>
      <c r="K24" s="26" t="s">
        <v>169</v>
      </c>
      <c r="L24" s="24">
        <v>0</v>
      </c>
    </row>
    <row r="25" spans="1:12" s="1" customFormat="1" ht="12.75" customHeight="1">
      <c r="A25" s="22" t="s">
        <v>187</v>
      </c>
      <c r="B25" s="26" t="s">
        <v>169</v>
      </c>
      <c r="C25" s="26" t="s">
        <v>169</v>
      </c>
      <c r="D25" s="26" t="s">
        <v>169</v>
      </c>
      <c r="E25" s="26" t="s">
        <v>169</v>
      </c>
      <c r="F25" s="24">
        <v>0</v>
      </c>
      <c r="G25" s="26" t="s">
        <v>169</v>
      </c>
      <c r="H25" s="32">
        <v>0</v>
      </c>
      <c r="I25" s="26" t="s">
        <v>169</v>
      </c>
      <c r="J25" s="32">
        <v>0</v>
      </c>
      <c r="K25" s="26" t="s">
        <v>169</v>
      </c>
      <c r="L25" s="24">
        <v>0</v>
      </c>
    </row>
    <row r="26" spans="1:12" s="1" customFormat="1" ht="12.75" customHeight="1">
      <c r="A26" s="22" t="s">
        <v>188</v>
      </c>
      <c r="B26" s="26" t="s">
        <v>169</v>
      </c>
      <c r="C26" s="26" t="s">
        <v>169</v>
      </c>
      <c r="D26" s="26" t="s">
        <v>169</v>
      </c>
      <c r="E26" s="26" t="s">
        <v>169</v>
      </c>
      <c r="F26" s="24">
        <v>0</v>
      </c>
      <c r="G26" s="26" t="s">
        <v>169</v>
      </c>
      <c r="H26" s="32">
        <v>0</v>
      </c>
      <c r="I26" s="26" t="s">
        <v>169</v>
      </c>
      <c r="J26" s="32">
        <v>0</v>
      </c>
      <c r="K26" s="26" t="s">
        <v>169</v>
      </c>
      <c r="L26" s="24">
        <v>0</v>
      </c>
    </row>
    <row r="27" spans="1:12" s="1" customFormat="1" ht="12.75" customHeight="1">
      <c r="A27" s="22" t="s">
        <v>189</v>
      </c>
      <c r="B27" s="26" t="s">
        <v>169</v>
      </c>
      <c r="C27" s="26" t="s">
        <v>169</v>
      </c>
      <c r="D27" s="26" t="s">
        <v>169</v>
      </c>
      <c r="E27" s="26" t="s">
        <v>169</v>
      </c>
      <c r="F27" s="24">
        <v>0</v>
      </c>
      <c r="G27" s="26" t="s">
        <v>169</v>
      </c>
      <c r="H27" s="32">
        <v>0</v>
      </c>
      <c r="I27" s="26" t="s">
        <v>169</v>
      </c>
      <c r="J27" s="32">
        <v>0</v>
      </c>
      <c r="K27" s="26" t="s">
        <v>169</v>
      </c>
      <c r="L27" s="24">
        <v>0</v>
      </c>
    </row>
    <row r="28" spans="1:12" s="1" customFormat="1" ht="12.75" customHeight="1">
      <c r="A28" s="22" t="s">
        <v>190</v>
      </c>
      <c r="B28" s="26" t="s">
        <v>169</v>
      </c>
      <c r="C28" s="26" t="s">
        <v>169</v>
      </c>
      <c r="D28" s="26" t="s">
        <v>169</v>
      </c>
      <c r="E28" s="26" t="s">
        <v>169</v>
      </c>
      <c r="F28" s="26" t="s">
        <v>169</v>
      </c>
      <c r="G28" s="30">
        <v>981295.92</v>
      </c>
      <c r="H28" s="30">
        <v>-981295.92</v>
      </c>
      <c r="I28" s="26" t="s">
        <v>169</v>
      </c>
      <c r="J28" s="32">
        <v>0</v>
      </c>
      <c r="K28" s="26" t="s">
        <v>169</v>
      </c>
      <c r="L28" s="24">
        <v>0</v>
      </c>
    </row>
    <row r="29" spans="1:12" s="1" customFormat="1" ht="12.75" customHeight="1">
      <c r="A29" s="22" t="s">
        <v>191</v>
      </c>
      <c r="B29" s="26" t="s">
        <v>169</v>
      </c>
      <c r="C29" s="26" t="s">
        <v>169</v>
      </c>
      <c r="D29" s="26" t="s">
        <v>169</v>
      </c>
      <c r="E29" s="26" t="s">
        <v>169</v>
      </c>
      <c r="F29" s="26" t="s">
        <v>169</v>
      </c>
      <c r="G29" s="26" t="s">
        <v>169</v>
      </c>
      <c r="H29" s="32">
        <v>0</v>
      </c>
      <c r="I29" s="26" t="s">
        <v>169</v>
      </c>
      <c r="J29" s="32">
        <v>0</v>
      </c>
      <c r="K29" s="24">
        <v>0</v>
      </c>
      <c r="L29" s="24">
        <v>0</v>
      </c>
    </row>
    <row r="30" spans="1:12" s="1" customFormat="1" ht="12.75" customHeight="1">
      <c r="A30" s="22" t="s">
        <v>192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/>
      <c r="H30" s="32">
        <v>0</v>
      </c>
      <c r="I30" s="32">
        <v>0</v>
      </c>
      <c r="J30" s="32">
        <v>0</v>
      </c>
      <c r="K30" s="24">
        <v>0</v>
      </c>
      <c r="L30" s="24">
        <v>0</v>
      </c>
    </row>
    <row r="31" spans="1:12" s="1" customFormat="1" ht="12.75" customHeight="1">
      <c r="A31" s="22" t="s">
        <v>193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32">
        <v>0</v>
      </c>
      <c r="I31" s="32">
        <v>0</v>
      </c>
      <c r="J31" s="32">
        <v>0</v>
      </c>
      <c r="K31" s="24">
        <v>0</v>
      </c>
      <c r="L31" s="24">
        <v>0</v>
      </c>
    </row>
    <row r="32" spans="1:12" s="1" customFormat="1" ht="12.75" customHeight="1">
      <c r="A32" s="22" t="s">
        <v>194</v>
      </c>
      <c r="B32" s="24">
        <v>0</v>
      </c>
      <c r="C32" s="24">
        <v>0</v>
      </c>
      <c r="D32" s="26" t="s">
        <v>169</v>
      </c>
      <c r="E32" s="26" t="s">
        <v>169</v>
      </c>
      <c r="F32" s="26" t="s">
        <v>169</v>
      </c>
      <c r="G32" s="26" t="s">
        <v>169</v>
      </c>
      <c r="H32" s="26" t="s">
        <v>169</v>
      </c>
      <c r="I32" s="26" t="s">
        <v>169</v>
      </c>
      <c r="J32" s="32">
        <v>0</v>
      </c>
      <c r="K32" s="26" t="s">
        <v>169</v>
      </c>
      <c r="L32" s="24">
        <v>0</v>
      </c>
    </row>
    <row r="33" spans="1:12" s="1" customFormat="1" ht="12.75" customHeight="1">
      <c r="A33" s="22" t="s">
        <v>195</v>
      </c>
      <c r="B33" s="24">
        <v>0</v>
      </c>
      <c r="C33" s="26" t="s">
        <v>169</v>
      </c>
      <c r="D33" s="26" t="s">
        <v>169</v>
      </c>
      <c r="E33" s="26" t="s">
        <v>169</v>
      </c>
      <c r="F33" s="24">
        <v>0</v>
      </c>
      <c r="G33" s="26" t="s">
        <v>169</v>
      </c>
      <c r="H33" s="26" t="s">
        <v>169</v>
      </c>
      <c r="I33" s="26" t="s">
        <v>169</v>
      </c>
      <c r="J33" s="32">
        <v>0</v>
      </c>
      <c r="K33" s="26" t="s">
        <v>169</v>
      </c>
      <c r="L33" s="24">
        <v>0</v>
      </c>
    </row>
    <row r="34" spans="1:12" s="1" customFormat="1" ht="12.75" customHeight="1">
      <c r="A34" s="22" t="s">
        <v>196</v>
      </c>
      <c r="B34" s="26" t="s">
        <v>169</v>
      </c>
      <c r="C34" s="26" t="s">
        <v>169</v>
      </c>
      <c r="D34" s="26" t="s">
        <v>169</v>
      </c>
      <c r="E34" s="26" t="s">
        <v>169</v>
      </c>
      <c r="F34" s="24">
        <v>0</v>
      </c>
      <c r="G34" s="26" t="s">
        <v>169</v>
      </c>
      <c r="H34" s="32">
        <v>0</v>
      </c>
      <c r="I34" s="26" t="s">
        <v>169</v>
      </c>
      <c r="J34" s="32">
        <v>0</v>
      </c>
      <c r="K34" s="26" t="s">
        <v>169</v>
      </c>
      <c r="L34" s="24">
        <v>0</v>
      </c>
    </row>
    <row r="35" spans="1:12" s="1" customFormat="1" ht="12.75" customHeight="1">
      <c r="A35" s="22" t="s">
        <v>192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32">
        <v>0</v>
      </c>
      <c r="I35" s="32">
        <v>0</v>
      </c>
      <c r="J35" s="32">
        <v>0</v>
      </c>
      <c r="K35" s="24">
        <v>0</v>
      </c>
      <c r="L35" s="24">
        <v>0</v>
      </c>
    </row>
    <row r="36" spans="1:12" s="1" customFormat="1" ht="12.75" customHeight="1">
      <c r="A36" s="22" t="s">
        <v>197</v>
      </c>
      <c r="B36" s="25">
        <v>50000000</v>
      </c>
      <c r="C36" s="24">
        <v>0</v>
      </c>
      <c r="D36" s="24">
        <v>0</v>
      </c>
      <c r="E36" s="24">
        <v>0</v>
      </c>
      <c r="F36" s="30">
        <v>5109659.92</v>
      </c>
      <c r="G36" s="30">
        <v>5109659.92</v>
      </c>
      <c r="H36" s="30">
        <v>31244576.450000003</v>
      </c>
      <c r="I36" s="32">
        <v>0</v>
      </c>
      <c r="J36" s="30">
        <v>91463896.28999999</v>
      </c>
      <c r="K36" s="24">
        <v>0</v>
      </c>
      <c r="L36" s="25">
        <v>91463896.28999999</v>
      </c>
    </row>
    <row r="37" spans="1:12" s="1" customFormat="1" ht="15" customHeight="1">
      <c r="A37" s="33"/>
      <c r="B37" s="34"/>
      <c r="C37" s="34"/>
      <c r="D37" s="34"/>
      <c r="E37" s="34"/>
      <c r="F37" s="34"/>
      <c r="G37" s="34"/>
      <c r="H37" s="35"/>
      <c r="I37" s="34"/>
      <c r="J37" s="34"/>
      <c r="K37" s="34"/>
      <c r="L37" s="34"/>
    </row>
    <row r="38" ht="14.25">
      <c r="J38" s="36"/>
    </row>
    <row r="39" ht="14.25">
      <c r="J39" s="36"/>
    </row>
  </sheetData>
  <sheetProtection/>
  <mergeCells count="7">
    <mergeCell ref="A1:L1"/>
    <mergeCell ref="B3:L3"/>
    <mergeCell ref="B4:J4"/>
    <mergeCell ref="A37:L37"/>
    <mergeCell ref="A3:A5"/>
    <mergeCell ref="K4:K5"/>
    <mergeCell ref="L4:L5"/>
  </mergeCells>
  <printOptions/>
  <pageMargins left="1.2513888888888889" right="1.2513888888888889" top="1" bottom="1" header="0" footer="0.5"/>
  <pageSetup fitToWidth="0" fitToHeight="1" horizontalDpi="600" verticalDpi="600" orientation="landscape" paperSize="9" scale="75"/>
  <headerFooter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余静静-玉川银行13183216956</cp:lastModifiedBy>
  <dcterms:created xsi:type="dcterms:W3CDTF">2018-03-15T01:17:32Z</dcterms:created>
  <dcterms:modified xsi:type="dcterms:W3CDTF">2024-02-22T08:22:31Z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297AE9895ECD4EF8BB673E168051FA59_13</vt:lpwstr>
  </property>
</Properties>
</file>